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<sst xmlns="http://schemas.openxmlformats.org/spreadsheetml/2006/main" count="265" uniqueCount="157">
  <si>
    <t>Коды</t>
  </si>
  <si>
    <t>Форма по ОКУД</t>
  </si>
  <si>
    <t>0710001</t>
  </si>
  <si>
    <t>Дата ( число, месяц, год)</t>
  </si>
  <si>
    <t>31</t>
  </si>
  <si>
    <t>12</t>
  </si>
  <si>
    <t>2011</t>
  </si>
  <si>
    <t>Организация</t>
  </si>
  <si>
    <t>Открытое акционерное обшество "Обь-Инвест"</t>
  </si>
  <si>
    <t>по ОКПО</t>
  </si>
  <si>
    <t>23578606</t>
  </si>
  <si>
    <t>Идентификационный номер налогоплательщика</t>
  </si>
  <si>
    <t>ИНН</t>
  </si>
  <si>
    <t>5405120337/540701001</t>
  </si>
  <si>
    <t>Вид экономической
деятельности</t>
  </si>
  <si>
    <t>купля-продажа ценных бумаг</t>
  </si>
  <si>
    <t>по 
ОКВЭД</t>
  </si>
  <si>
    <t>67.12</t>
  </si>
  <si>
    <t>Организационно-правовая форма                    форма собственности</t>
  </si>
  <si>
    <t>47</t>
  </si>
  <si>
    <t>42</t>
  </si>
  <si>
    <t>Открытое акционерное обшество</t>
  </si>
  <si>
    <t>по ОКОПФ / ОКФС</t>
  </si>
  <si>
    <t>Единица измерения:</t>
  </si>
  <si>
    <t>тыс руб</t>
  </si>
  <si>
    <t>по ОКЕИ</t>
  </si>
  <si>
    <t>384</t>
  </si>
  <si>
    <t>Местонахождение (адрес)</t>
  </si>
  <si>
    <t>,630004,Новосибирская обл,,Новосибирск г,, Комсомольский проспект, 13/1, 301.</t>
  </si>
  <si>
    <t>Пояснения</t>
  </si>
  <si>
    <t>Наименование показателя</t>
  </si>
  <si>
    <t>Код</t>
  </si>
  <si>
    <t>На
31 Декабря
2011 г.</t>
  </si>
  <si>
    <t>На
31 Декабря
2010 г.</t>
  </si>
  <si>
    <t>АКТИВ</t>
  </si>
  <si>
    <t>I. ВНЕОБОРОТНЫЕ АКТИВЫ</t>
  </si>
  <si>
    <t xml:space="preserve">    </t>
  </si>
  <si>
    <t>Нематериальные активы</t>
  </si>
  <si>
    <t>1110</t>
  </si>
  <si>
    <t xml:space="preserve">-              </t>
  </si>
  <si>
    <t>Результаты исследований и разработок</t>
  </si>
  <si>
    <t>1120</t>
  </si>
  <si>
    <t>Основные средства</t>
  </si>
  <si>
    <t>1130</t>
  </si>
  <si>
    <t>в том числе:</t>
  </si>
  <si>
    <t xml:space="preserve"> </t>
  </si>
  <si>
    <t>Основные средства в организации</t>
  </si>
  <si>
    <t>11301</t>
  </si>
  <si>
    <t>Доходные вложения в материальные ценности</t>
  </si>
  <si>
    <t>1140</t>
  </si>
  <si>
    <t>Финансовые вложения</t>
  </si>
  <si>
    <t>1150</t>
  </si>
  <si>
    <t>Отложенные налоговые активы</t>
  </si>
  <si>
    <t>1160</t>
  </si>
  <si>
    <t>Прочие внеоборотные активы</t>
  </si>
  <si>
    <t>1170</t>
  </si>
  <si>
    <t>Итого по разделу I</t>
  </si>
  <si>
    <t>1100</t>
  </si>
  <si>
    <t>II. ОБОРОТНЫЕ АКТИВЫ</t>
  </si>
  <si>
    <t>Запасы</t>
  </si>
  <si>
    <t>1210</t>
  </si>
  <si>
    <t>Налог на добавленную стоимость по приобретенным ценностям</t>
  </si>
  <si>
    <t>1220</t>
  </si>
  <si>
    <t>Дебиторская задолженность</t>
  </si>
  <si>
    <t>1230</t>
  </si>
  <si>
    <t>Расчеты с поставщиками и подрядчиками</t>
  </si>
  <si>
    <t>12301</t>
  </si>
  <si>
    <t>Расчеты с покупателями и заказчиками</t>
  </si>
  <si>
    <t>12302</t>
  </si>
  <si>
    <t>Расчеты по налогам и сборам</t>
  </si>
  <si>
    <t>12303</t>
  </si>
  <si>
    <t>Расчеты по социальному страхованию и обеспечению</t>
  </si>
  <si>
    <t>12304</t>
  </si>
  <si>
    <t>-</t>
  </si>
  <si>
    <t>Расчеты с подотчетными лицами</t>
  </si>
  <si>
    <t>12305</t>
  </si>
  <si>
    <t>Расчеты с персоналом по прочим операциям</t>
  </si>
  <si>
    <t>12306</t>
  </si>
  <si>
    <t>Расчеты по вкладам в уставный (складочный) капитал</t>
  </si>
  <si>
    <t>12307</t>
  </si>
  <si>
    <t>Расчеты с разными дебиторами и кредиторами</t>
  </si>
  <si>
    <t>12308</t>
  </si>
  <si>
    <t>Финансовые вложения (за исключением денежных эквивалентов)</t>
  </si>
  <si>
    <t>1240</t>
  </si>
  <si>
    <t>Акции</t>
  </si>
  <si>
    <t>12401</t>
  </si>
  <si>
    <t>Предоставленные займы</t>
  </si>
  <si>
    <t>12402</t>
  </si>
  <si>
    <t>Денежные средства и денежные эквиваленты</t>
  </si>
  <si>
    <t>1250</t>
  </si>
  <si>
    <t>Расчетные счета</t>
  </si>
  <si>
    <t>12501</t>
  </si>
  <si>
    <t>Прочие оборотные активы</t>
  </si>
  <si>
    <t>1260</t>
  </si>
  <si>
    <t>Итого по разделу II</t>
  </si>
  <si>
    <t>1200</t>
  </si>
  <si>
    <t>БАЛАНС</t>
  </si>
  <si>
    <t>1600</t>
  </si>
  <si>
    <t>Форма 0710001 с.2</t>
  </si>
  <si>
    <t>ПАССИВ</t>
  </si>
  <si>
    <t>III. КАПИТАЛ И РЕЗЕРВЫ</t>
  </si>
  <si>
    <t>Уставный капитал (складочный капитал, уставный фонд, вклады товарищей)</t>
  </si>
  <si>
    <t>1310</t>
  </si>
  <si>
    <t>Собственные акции, выкупленные у акционеров</t>
  </si>
  <si>
    <t>1320</t>
  </si>
  <si>
    <t>(139)</t>
  </si>
  <si>
    <t>(230)</t>
  </si>
  <si>
    <t>Переоценка внеоборотных активов</t>
  </si>
  <si>
    <t>1340</t>
  </si>
  <si>
    <t>Добавочный капитал (без переоценки)</t>
  </si>
  <si>
    <t>1350</t>
  </si>
  <si>
    <t>Резервный капитал</t>
  </si>
  <si>
    <t>1360</t>
  </si>
  <si>
    <t>Резервы, образованные в соответствии с учредительными документами</t>
  </si>
  <si>
    <t>13601</t>
  </si>
  <si>
    <t>Нераспределенная прибыль (непокрытый убыток)</t>
  </si>
  <si>
    <t>1370</t>
  </si>
  <si>
    <t>Итого по разделу III</t>
  </si>
  <si>
    <t>1300</t>
  </si>
  <si>
    <t>IV. ДОЛГОСРОЧНЫЕ ОБЯЗАТЕЛЬСТВА</t>
  </si>
  <si>
    <t>Заемные средства</t>
  </si>
  <si>
    <t>1410</t>
  </si>
  <si>
    <t>Отложенные налоговые обязательства</t>
  </si>
  <si>
    <t>1420</t>
  </si>
  <si>
    <t>Оценочные обязательства</t>
  </si>
  <si>
    <t>1430</t>
  </si>
  <si>
    <t>Прочие обязательства</t>
  </si>
  <si>
    <t>1450</t>
  </si>
  <si>
    <t>Итого по разделу IV</t>
  </si>
  <si>
    <t>1400</t>
  </si>
  <si>
    <t>V. КРАТКОСРОЧНЫЕ ОБЯЗАТЕЛЬСТВА</t>
  </si>
  <si>
    <t>1510</t>
  </si>
  <si>
    <t>Кредиторская задолженность</t>
  </si>
  <si>
    <t>1520</t>
  </si>
  <si>
    <t>15201</t>
  </si>
  <si>
    <t>15202</t>
  </si>
  <si>
    <t>15203</t>
  </si>
  <si>
    <t>15204</t>
  </si>
  <si>
    <t>Доходы будущих периодов</t>
  </si>
  <si>
    <t>1530</t>
  </si>
  <si>
    <t>1540</t>
  </si>
  <si>
    <t>1550</t>
  </si>
  <si>
    <t>Итого по разделу V</t>
  </si>
  <si>
    <t>1500</t>
  </si>
  <si>
    <t>1700</t>
  </si>
  <si>
    <t>Руководитель</t>
  </si>
  <si>
    <t>Шмыков Владимир Никитич</t>
  </si>
  <si>
    <t>Главный 
бухгалтер</t>
  </si>
  <si>
    <t>Лихачева Елена Владимировна</t>
  </si>
  <si>
    <t>(подпись)</t>
  </si>
  <si>
    <t>(расшифровка подписи)</t>
  </si>
  <si>
    <t>Сводный Бухгалтерский баланс</t>
  </si>
  <si>
    <t>на 30 Июня 2012 г.</t>
  </si>
  <si>
    <t>На
30 Июня
2012 г.</t>
  </si>
  <si>
    <t>.(235)</t>
  </si>
  <si>
    <t xml:space="preserve">  </t>
  </si>
  <si>
    <t>17  августа 2012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</si>
</sst>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 ;\-0\ "/>
  </numFmts>
  <fonts count="42"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8"/>
      <name val="Arial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Alignment="1">
      <alignment horizontal="center" vertical="top"/>
    </xf>
    <xf numFmtId="0" fontId="9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33" borderId="0" xfId="0" applyFont="1" applyFill="1" applyAlignment="1">
      <alignment/>
    </xf>
    <xf numFmtId="1" fontId="0" fillId="0" borderId="0" xfId="0" applyNumberForma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wrapText="1"/>
    </xf>
    <xf numFmtId="1" fontId="3" fillId="34" borderId="14" xfId="0" applyNumberFormat="1" applyFont="1" applyFill="1" applyBorder="1" applyAlignment="1">
      <alignment horizontal="right" vertical="center"/>
    </xf>
    <xf numFmtId="1" fontId="3" fillId="34" borderId="15" xfId="0" applyNumberFormat="1" applyFont="1" applyFill="1" applyBorder="1" applyAlignment="1">
      <alignment horizontal="right" vertical="center"/>
    </xf>
    <xf numFmtId="0" fontId="6" fillId="35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3" fillId="35" borderId="21" xfId="0" applyFont="1" applyFill="1" applyBorder="1" applyAlignment="1">
      <alignment horizontal="right" vertical="center"/>
    </xf>
    <xf numFmtId="1" fontId="3" fillId="0" borderId="18" xfId="0" applyNumberFormat="1" applyFont="1" applyBorder="1" applyAlignment="1">
      <alignment horizontal="right" vertical="center"/>
    </xf>
    <xf numFmtId="1" fontId="3" fillId="0" borderId="22" xfId="0" applyNumberFormat="1" applyFont="1" applyBorder="1" applyAlignment="1">
      <alignment horizontal="right" vertical="center"/>
    </xf>
    <xf numFmtId="1" fontId="3" fillId="0" borderId="23" xfId="0" applyNumberFormat="1" applyFont="1" applyBorder="1" applyAlignment="1">
      <alignment horizontal="right" vertical="center"/>
    </xf>
    <xf numFmtId="1" fontId="3" fillId="0" borderId="24" xfId="0" applyNumberFormat="1" applyFont="1" applyBorder="1" applyAlignment="1">
      <alignment horizontal="right" vertical="center"/>
    </xf>
    <xf numFmtId="0" fontId="3" fillId="35" borderId="25" xfId="0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horizontal="right" vertical="center"/>
    </xf>
    <xf numFmtId="0" fontId="3" fillId="35" borderId="23" xfId="0" applyFont="1" applyFill="1" applyBorder="1" applyAlignment="1">
      <alignment horizontal="right" vertical="center"/>
    </xf>
    <xf numFmtId="0" fontId="3" fillId="35" borderId="26" xfId="0" applyFont="1" applyFill="1" applyBorder="1" applyAlignment="1">
      <alignment horizontal="right" vertical="center"/>
    </xf>
    <xf numFmtId="0" fontId="3" fillId="35" borderId="27" xfId="0" applyFont="1" applyFill="1" applyBorder="1" applyAlignment="1">
      <alignment horizontal="right" vertical="center"/>
    </xf>
    <xf numFmtId="0" fontId="3" fillId="35" borderId="28" xfId="0" applyFont="1" applyFill="1" applyBorder="1" applyAlignment="1">
      <alignment horizontal="right" vertical="center"/>
    </xf>
    <xf numFmtId="0" fontId="3" fillId="35" borderId="29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1" fontId="3" fillId="0" borderId="12" xfId="0" applyNumberFormat="1" applyFont="1" applyBorder="1" applyAlignment="1">
      <alignment horizontal="right" vertical="center"/>
    </xf>
    <xf numFmtId="1" fontId="3" fillId="0" borderId="10" xfId="0" applyNumberFormat="1" applyFont="1" applyBorder="1" applyAlignment="1">
      <alignment horizontal="right" vertical="center"/>
    </xf>
    <xf numFmtId="1" fontId="3" fillId="0" borderId="33" xfId="0" applyNumberFormat="1" applyFont="1" applyBorder="1" applyAlignment="1">
      <alignment horizontal="right" vertical="center"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32" xfId="0" applyFont="1" applyBorder="1" applyAlignment="1">
      <alignment horizontal="center" vertical="center"/>
    </xf>
    <xf numFmtId="0" fontId="6" fillId="0" borderId="34" xfId="0" applyFont="1" applyBorder="1" applyAlignment="1">
      <alignment horizontal="right" vertical="center"/>
    </xf>
    <xf numFmtId="0" fontId="3" fillId="0" borderId="24" xfId="0" applyFont="1" applyBorder="1" applyAlignment="1">
      <alignment horizontal="right" vertical="center"/>
    </xf>
    <xf numFmtId="0" fontId="6" fillId="35" borderId="12" xfId="0" applyFont="1" applyFill="1" applyBorder="1" applyAlignment="1">
      <alignment horizontal="center" vertical="center"/>
    </xf>
    <xf numFmtId="1" fontId="3" fillId="35" borderId="21" xfId="0" applyNumberFormat="1" applyFont="1" applyFill="1" applyBorder="1" applyAlignment="1">
      <alignment horizontal="right" vertical="center"/>
    </xf>
    <xf numFmtId="0" fontId="3" fillId="35" borderId="35" xfId="0" applyFont="1" applyFill="1" applyBorder="1" applyAlignment="1">
      <alignment horizontal="right" vertical="center"/>
    </xf>
    <xf numFmtId="1" fontId="3" fillId="34" borderId="36" xfId="0" applyNumberFormat="1" applyFont="1" applyFill="1" applyBorder="1" applyAlignment="1">
      <alignment horizontal="right" vertical="center"/>
    </xf>
    <xf numFmtId="1" fontId="3" fillId="34" borderId="37" xfId="0" applyNumberFormat="1" applyFont="1" applyFill="1" applyBorder="1" applyAlignment="1">
      <alignment horizontal="right" vertical="center"/>
    </xf>
    <xf numFmtId="0" fontId="3" fillId="0" borderId="38" xfId="0" applyFont="1" applyBorder="1" applyAlignment="1">
      <alignment horizontal="right" vertical="center"/>
    </xf>
    <xf numFmtId="0" fontId="3" fillId="0" borderId="39" xfId="0" applyFont="1" applyBorder="1" applyAlignment="1">
      <alignment/>
    </xf>
    <xf numFmtId="1" fontId="3" fillId="35" borderId="19" xfId="0" applyNumberFormat="1" applyFont="1" applyFill="1" applyBorder="1" applyAlignment="1">
      <alignment horizontal="right" vertical="center"/>
    </xf>
    <xf numFmtId="0" fontId="3" fillId="35" borderId="20" xfId="0" applyFont="1" applyFill="1" applyBorder="1" applyAlignment="1">
      <alignment horizontal="right" vertical="center"/>
    </xf>
    <xf numFmtId="0" fontId="3" fillId="35" borderId="24" xfId="0" applyFont="1" applyFill="1" applyBorder="1" applyAlignment="1">
      <alignment horizontal="right" vertical="center"/>
    </xf>
    <xf numFmtId="0" fontId="6" fillId="0" borderId="16" xfId="0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1" fontId="3" fillId="35" borderId="26" xfId="0" applyNumberFormat="1" applyFont="1" applyFill="1" applyBorder="1" applyAlignment="1">
      <alignment horizontal="right" vertical="center"/>
    </xf>
    <xf numFmtId="0" fontId="3" fillId="35" borderId="19" xfId="0" applyFont="1" applyFill="1" applyBorder="1" applyAlignment="1">
      <alignment horizontal="right" vertical="center"/>
    </xf>
    <xf numFmtId="0" fontId="6" fillId="35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38" xfId="0" applyFont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left" vertical="center" wrapText="1"/>
    </xf>
    <xf numFmtId="0" fontId="3" fillId="35" borderId="21" xfId="0" applyNumberFormat="1" applyFont="1" applyFill="1" applyBorder="1" applyAlignment="1">
      <alignment horizontal="right" vertical="center"/>
    </xf>
    <xf numFmtId="1" fontId="3" fillId="35" borderId="35" xfId="0" applyNumberFormat="1" applyFont="1" applyFill="1" applyBorder="1" applyAlignment="1">
      <alignment horizontal="right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2" xfId="0" applyFont="1" applyBorder="1" applyAlignment="1">
      <alignment/>
    </xf>
    <xf numFmtId="0" fontId="2" fillId="0" borderId="34" xfId="0" applyFont="1" applyBorder="1" applyAlignment="1">
      <alignment horizontal="center" vertical="top"/>
    </xf>
    <xf numFmtId="0" fontId="3" fillId="0" borderId="43" xfId="0" applyFont="1" applyBorder="1" applyAlignment="1">
      <alignment/>
    </xf>
    <xf numFmtId="1" fontId="3" fillId="35" borderId="20" xfId="0" applyNumberFormat="1" applyFont="1" applyFill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1" fontId="3" fillId="34" borderId="45" xfId="0" applyNumberFormat="1" applyFont="1" applyFill="1" applyBorder="1" applyAlignment="1">
      <alignment horizontal="right" vertical="center"/>
    </xf>
    <xf numFmtId="1" fontId="3" fillId="34" borderId="46" xfId="0" applyNumberFormat="1" applyFont="1" applyFill="1" applyBorder="1" applyAlignment="1">
      <alignment horizontal="right" vertical="center"/>
    </xf>
    <xf numFmtId="0" fontId="6" fillId="0" borderId="41" xfId="0" applyFont="1" applyBorder="1" applyAlignment="1">
      <alignment vertical="center"/>
    </xf>
    <xf numFmtId="0" fontId="6" fillId="0" borderId="47" xfId="0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right" vertical="center"/>
    </xf>
    <xf numFmtId="0" fontId="6" fillId="0" borderId="44" xfId="0" applyFont="1" applyBorder="1" applyAlignment="1">
      <alignment horizontal="right" vertical="center"/>
    </xf>
    <xf numFmtId="0" fontId="6" fillId="0" borderId="19" xfId="0" applyFont="1" applyBorder="1" applyAlignment="1">
      <alignment vertical="center" wrapText="1"/>
    </xf>
    <xf numFmtId="0" fontId="3" fillId="0" borderId="35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41" xfId="0" applyFont="1" applyBorder="1" applyAlignment="1">
      <alignment horizontal="right" vertical="center"/>
    </xf>
    <xf numFmtId="0" fontId="3" fillId="0" borderId="42" xfId="0" applyFont="1" applyBorder="1" applyAlignment="1">
      <alignment horizontal="right" vertical="center"/>
    </xf>
    <xf numFmtId="0" fontId="6" fillId="0" borderId="39" xfId="0" applyFont="1" applyBorder="1" applyAlignment="1">
      <alignment horizontal="center" vertical="center"/>
    </xf>
    <xf numFmtId="0" fontId="3" fillId="0" borderId="43" xfId="0" applyFont="1" applyBorder="1" applyAlignment="1">
      <alignment horizontal="right" vertical="center"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2" xfId="0" applyFont="1" applyBorder="1" applyAlignment="1">
      <alignment/>
    </xf>
    <xf numFmtId="0" fontId="2" fillId="0" borderId="34" xfId="0" applyFont="1" applyBorder="1" applyAlignment="1">
      <alignment horizontal="center" vertical="top" wrapText="1"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3" fillId="0" borderId="0" xfId="0" applyFont="1" applyAlignment="1">
      <alignment/>
    </xf>
    <xf numFmtId="0" fontId="5" fillId="0" borderId="48" xfId="0" applyFont="1" applyBorder="1" applyAlignment="1">
      <alignment horizontal="center"/>
    </xf>
    <xf numFmtId="0" fontId="5" fillId="35" borderId="10" xfId="0" applyFont="1" applyFill="1" applyBorder="1" applyAlignment="1">
      <alignment wrapText="1"/>
    </xf>
    <xf numFmtId="0" fontId="5" fillId="35" borderId="49" xfId="0" applyFont="1" applyFill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35" borderId="21" xfId="0" applyFont="1" applyFill="1" applyBorder="1" applyAlignment="1">
      <alignment horizontal="center" vertical="center"/>
    </xf>
    <xf numFmtId="0" fontId="5" fillId="35" borderId="2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200025</xdr:colOff>
      <xdr:row>11</xdr:row>
      <xdr:rowOff>0</xdr:rowOff>
    </xdr:from>
    <xdr:to>
      <xdr:col>17</xdr:col>
      <xdr:colOff>200025</xdr:colOff>
      <xdr:row>12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86150" y="2266950"/>
          <a:ext cx="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 anchor="b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96"/>
  <sheetViews>
    <sheetView tabSelected="1" zoomScalePageLayoutView="0" workbookViewId="0" topLeftCell="A71">
      <selection activeCell="B92" sqref="B92"/>
    </sheetView>
  </sheetViews>
  <sheetFormatPr defaultColWidth="10.33203125" defaultRowHeight="11.25"/>
  <cols>
    <col min="1" max="1" width="1.5" style="0" customWidth="1"/>
    <col min="2" max="24" width="3.5" style="0" customWidth="1"/>
    <col min="25" max="25" width="4.33203125" style="0" customWidth="1"/>
    <col min="26" max="28" width="3.5" style="0" customWidth="1"/>
    <col min="29" max="29" width="4.5" style="0" customWidth="1"/>
    <col min="30" max="30" width="3.5" style="0" customWidth="1"/>
    <col min="31" max="31" width="4.66015625" style="0" customWidth="1"/>
    <col min="32" max="32" width="3.5" style="0" customWidth="1"/>
    <col min="33" max="33" width="4.33203125" style="0" customWidth="1"/>
    <col min="34" max="34" width="1.171875" style="0" customWidth="1"/>
  </cols>
  <sheetData>
    <row r="1" ht="6.75" customHeight="1"/>
    <row r="2" spans="17:36" ht="15" customHeight="1">
      <c r="Q2" s="1"/>
      <c r="R2" s="2"/>
      <c r="S2" s="1"/>
      <c r="V2" s="1"/>
      <c r="AI2" s="18"/>
      <c r="AJ2" s="19"/>
    </row>
    <row r="3" spans="8:24" ht="15" customHeight="1">
      <c r="H3" s="144" t="s">
        <v>151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</row>
    <row r="4" spans="8:33" ht="13.5" customHeight="1">
      <c r="H4" s="145" t="s">
        <v>152</v>
      </c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AB4" s="146" t="s">
        <v>0</v>
      </c>
      <c r="AC4" s="146"/>
      <c r="AD4" s="146"/>
      <c r="AE4" s="146"/>
      <c r="AF4" s="146"/>
      <c r="AG4" s="146"/>
    </row>
    <row r="5" spans="19:33" ht="15" customHeight="1">
      <c r="S5" s="3"/>
      <c r="AA5" s="4" t="s">
        <v>1</v>
      </c>
      <c r="AB5" s="147" t="s">
        <v>2</v>
      </c>
      <c r="AC5" s="147"/>
      <c r="AD5" s="147"/>
      <c r="AE5" s="147"/>
      <c r="AF5" s="147"/>
      <c r="AG5" s="147"/>
    </row>
    <row r="6" spans="27:33" ht="20.25" customHeight="1">
      <c r="AA6" s="4" t="s">
        <v>3</v>
      </c>
      <c r="AB6" s="148" t="s">
        <v>4</v>
      </c>
      <c r="AC6" s="148"/>
      <c r="AD6" s="149" t="s">
        <v>5</v>
      </c>
      <c r="AE6" s="149"/>
      <c r="AF6" s="150" t="s">
        <v>6</v>
      </c>
      <c r="AG6" s="150"/>
    </row>
    <row r="7" spans="2:33" ht="12">
      <c r="B7" s="5" t="s">
        <v>7</v>
      </c>
      <c r="F7" s="139" t="s">
        <v>8</v>
      </c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AA7" s="4" t="s">
        <v>9</v>
      </c>
      <c r="AB7" s="140" t="s">
        <v>10</v>
      </c>
      <c r="AC7" s="140"/>
      <c r="AD7" s="140"/>
      <c r="AE7" s="140"/>
      <c r="AF7" s="140"/>
      <c r="AG7" s="140"/>
    </row>
    <row r="8" spans="2:33" ht="20.25" customHeight="1">
      <c r="B8" s="6" t="s">
        <v>11</v>
      </c>
      <c r="AA8" s="4" t="s">
        <v>12</v>
      </c>
      <c r="AB8" s="141" t="s">
        <v>13</v>
      </c>
      <c r="AC8" s="141"/>
      <c r="AD8" s="141"/>
      <c r="AE8" s="141"/>
      <c r="AF8" s="141"/>
      <c r="AG8" s="141"/>
    </row>
    <row r="9" spans="2:33" ht="27.75" customHeight="1">
      <c r="B9" s="32" t="s">
        <v>14</v>
      </c>
      <c r="C9" s="32"/>
      <c r="D9" s="32"/>
      <c r="E9" s="32"/>
      <c r="F9" s="32"/>
      <c r="G9" s="32"/>
      <c r="H9" s="139" t="s">
        <v>15</v>
      </c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33" t="s">
        <v>16</v>
      </c>
      <c r="Z9" s="33"/>
      <c r="AA9" s="34"/>
      <c r="AB9" s="140" t="s">
        <v>17</v>
      </c>
      <c r="AC9" s="140"/>
      <c r="AD9" s="140"/>
      <c r="AE9" s="140"/>
      <c r="AF9" s="140"/>
      <c r="AG9" s="140"/>
    </row>
    <row r="10" spans="2:35" ht="12" customHeight="1">
      <c r="B10" s="5" t="s">
        <v>18</v>
      </c>
      <c r="AB10" s="142" t="s">
        <v>19</v>
      </c>
      <c r="AC10" s="142"/>
      <c r="AD10" s="142"/>
      <c r="AE10" s="143" t="s">
        <v>20</v>
      </c>
      <c r="AF10" s="143"/>
      <c r="AG10" s="143"/>
      <c r="AI10" s="19"/>
    </row>
    <row r="11" spans="2:35" ht="21" customHeight="1">
      <c r="B11" s="139" t="s">
        <v>21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7"/>
      <c r="N11" s="139"/>
      <c r="O11" s="139"/>
      <c r="P11" s="139"/>
      <c r="Q11" s="139"/>
      <c r="R11" s="139"/>
      <c r="S11" s="139"/>
      <c r="T11" s="139"/>
      <c r="U11" s="139"/>
      <c r="AA11" s="4" t="s">
        <v>22</v>
      </c>
      <c r="AB11" s="142"/>
      <c r="AC11" s="142"/>
      <c r="AD11" s="142"/>
      <c r="AE11" s="143"/>
      <c r="AF11" s="143"/>
      <c r="AG11" s="143"/>
      <c r="AI11" s="22"/>
    </row>
    <row r="12" spans="2:33" ht="15" customHeight="1">
      <c r="B12" s="5" t="s">
        <v>23</v>
      </c>
      <c r="H12" s="137" t="s">
        <v>24</v>
      </c>
      <c r="I12" s="137"/>
      <c r="J12" s="137"/>
      <c r="K12" s="137"/>
      <c r="L12" s="137"/>
      <c r="M12" s="137"/>
      <c r="N12" s="137"/>
      <c r="AA12" s="4" t="s">
        <v>25</v>
      </c>
      <c r="AB12" s="138" t="s">
        <v>26</v>
      </c>
      <c r="AC12" s="138"/>
      <c r="AD12" s="138"/>
      <c r="AE12" s="138"/>
      <c r="AF12" s="138"/>
      <c r="AG12" s="138"/>
    </row>
    <row r="13" spans="2:26" ht="14.25" customHeight="1">
      <c r="B13" s="5" t="s">
        <v>27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2:26" ht="12">
      <c r="B14" s="139" t="s">
        <v>28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</row>
    <row r="15" ht="8.25" customHeight="1"/>
    <row r="16" ht="5.25" customHeight="1"/>
    <row r="17" ht="6" customHeight="1"/>
    <row r="18" ht="6" customHeight="1"/>
    <row r="19" spans="3:33" ht="36.75" customHeight="1">
      <c r="C19" s="114" t="s">
        <v>29</v>
      </c>
      <c r="D19" s="114"/>
      <c r="E19" s="114"/>
      <c r="F19" s="114"/>
      <c r="G19" s="46" t="s">
        <v>30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 t="s">
        <v>31</v>
      </c>
      <c r="U19" s="46"/>
      <c r="V19" s="115" t="s">
        <v>153</v>
      </c>
      <c r="W19" s="115"/>
      <c r="X19" s="115"/>
      <c r="Y19" s="115"/>
      <c r="Z19" s="115" t="s">
        <v>32</v>
      </c>
      <c r="AA19" s="115"/>
      <c r="AB19" s="115"/>
      <c r="AC19" s="115"/>
      <c r="AD19" s="115" t="s">
        <v>33</v>
      </c>
      <c r="AE19" s="115"/>
      <c r="AF19" s="115"/>
      <c r="AG19" s="115"/>
    </row>
    <row r="20" spans="3:33" ht="19.5" customHeight="1">
      <c r="C20" s="73"/>
      <c r="D20" s="73"/>
      <c r="E20" s="73"/>
      <c r="F20" s="73"/>
      <c r="G20" s="134" t="s">
        <v>34</v>
      </c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28"/>
      <c r="U20" s="128"/>
      <c r="V20" s="135"/>
      <c r="W20" s="130"/>
      <c r="X20" s="130"/>
      <c r="Y20" s="130"/>
      <c r="Z20" s="130"/>
      <c r="AA20" s="130"/>
      <c r="AB20" s="130"/>
      <c r="AC20" s="130"/>
      <c r="AD20" s="131"/>
      <c r="AE20" s="131"/>
      <c r="AF20" s="131"/>
      <c r="AG20" s="131"/>
    </row>
    <row r="21" spans="3:33" ht="12.75">
      <c r="C21" s="73"/>
      <c r="D21" s="73"/>
      <c r="E21" s="73"/>
      <c r="F21" s="73"/>
      <c r="G21" s="111" t="s">
        <v>35</v>
      </c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75"/>
      <c r="U21" s="75"/>
      <c r="V21" s="136"/>
      <c r="W21" s="132"/>
      <c r="X21" s="132"/>
      <c r="Y21" s="132"/>
      <c r="Z21" s="132"/>
      <c r="AA21" s="132"/>
      <c r="AB21" s="132"/>
      <c r="AC21" s="132"/>
      <c r="AD21" s="133"/>
      <c r="AE21" s="133"/>
      <c r="AF21" s="133"/>
      <c r="AG21" s="133"/>
    </row>
    <row r="22" spans="3:33" s="9" customFormat="1" ht="12.75">
      <c r="C22" s="78" t="s">
        <v>36</v>
      </c>
      <c r="D22" s="78"/>
      <c r="E22" s="78"/>
      <c r="F22" s="78"/>
      <c r="G22" s="95" t="s">
        <v>37</v>
      </c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64" t="s">
        <v>38</v>
      </c>
      <c r="U22" s="64"/>
      <c r="V22" s="80">
        <v>20</v>
      </c>
      <c r="W22" s="86"/>
      <c r="X22" s="86"/>
      <c r="Y22" s="86"/>
      <c r="Z22" s="86">
        <v>20</v>
      </c>
      <c r="AA22" s="86"/>
      <c r="AB22" s="86"/>
      <c r="AC22" s="86"/>
      <c r="AD22" s="87">
        <v>20</v>
      </c>
      <c r="AE22" s="87"/>
      <c r="AF22" s="87"/>
      <c r="AG22" s="87"/>
    </row>
    <row r="23" spans="3:33" ht="12.75">
      <c r="C23" s="47" t="s">
        <v>36</v>
      </c>
      <c r="D23" s="47"/>
      <c r="E23" s="47"/>
      <c r="F23" s="47"/>
      <c r="G23" s="100" t="s">
        <v>40</v>
      </c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16" t="s">
        <v>41</v>
      </c>
      <c r="U23" s="116"/>
      <c r="V23" s="50" t="s">
        <v>39</v>
      </c>
      <c r="W23" s="93"/>
      <c r="X23" s="93"/>
      <c r="Y23" s="93"/>
      <c r="Z23" s="93" t="s">
        <v>39</v>
      </c>
      <c r="AA23" s="93"/>
      <c r="AB23" s="93"/>
      <c r="AC23" s="93"/>
      <c r="AD23" s="58" t="s">
        <v>39</v>
      </c>
      <c r="AE23" s="58"/>
      <c r="AF23" s="58"/>
      <c r="AG23" s="58"/>
    </row>
    <row r="24" spans="3:33" s="9" customFormat="1" ht="12.75">
      <c r="C24" s="44"/>
      <c r="D24" s="44"/>
      <c r="E24" s="44"/>
      <c r="F24" s="44"/>
      <c r="G24" s="100" t="s">
        <v>42</v>
      </c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16" t="s">
        <v>43</v>
      </c>
      <c r="U24" s="116"/>
      <c r="V24" s="79">
        <f>19570+18751</f>
        <v>38321</v>
      </c>
      <c r="W24" s="85">
        <v>19947</v>
      </c>
      <c r="X24" s="85">
        <v>19947</v>
      </c>
      <c r="Y24" s="85">
        <v>19947</v>
      </c>
      <c r="Z24" s="85">
        <f>19947+14759</f>
        <v>34706</v>
      </c>
      <c r="AA24" s="85">
        <v>19947</v>
      </c>
      <c r="AB24" s="85">
        <v>19947</v>
      </c>
      <c r="AC24" s="85">
        <v>19947</v>
      </c>
      <c r="AD24" s="85">
        <f>20735+14923</f>
        <v>35658</v>
      </c>
      <c r="AE24" s="85">
        <v>20735</v>
      </c>
      <c r="AF24" s="85">
        <v>20735</v>
      </c>
      <c r="AG24" s="92">
        <v>20735</v>
      </c>
    </row>
    <row r="25" spans="3:33" ht="12.75" hidden="1">
      <c r="C25" s="73"/>
      <c r="D25" s="73"/>
      <c r="E25" s="73"/>
      <c r="F25" s="73"/>
      <c r="G25" s="10"/>
      <c r="H25" s="74" t="s">
        <v>44</v>
      </c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5"/>
      <c r="U25" s="75"/>
      <c r="V25" s="122"/>
      <c r="W25" s="76"/>
      <c r="X25" s="76"/>
      <c r="Y25" s="76"/>
      <c r="Z25" s="76"/>
      <c r="AA25" s="76"/>
      <c r="AB25" s="76"/>
      <c r="AC25" s="76"/>
      <c r="AD25" s="69"/>
      <c r="AE25" s="69"/>
      <c r="AF25" s="69"/>
      <c r="AG25" s="69"/>
    </row>
    <row r="26" spans="3:33" s="11" customFormat="1" ht="12.75" hidden="1">
      <c r="C26" s="62" t="s">
        <v>45</v>
      </c>
      <c r="D26" s="62"/>
      <c r="E26" s="62"/>
      <c r="F26" s="62"/>
      <c r="G26" s="12"/>
      <c r="H26" s="63" t="s">
        <v>46</v>
      </c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4" t="s">
        <v>47</v>
      </c>
      <c r="U26" s="64"/>
      <c r="V26" s="121">
        <v>19947</v>
      </c>
      <c r="W26" s="65">
        <v>19947</v>
      </c>
      <c r="X26" s="65">
        <v>19947</v>
      </c>
      <c r="Y26" s="65">
        <v>19947</v>
      </c>
      <c r="Z26" s="65">
        <v>20735</v>
      </c>
      <c r="AA26" s="65">
        <v>20735</v>
      </c>
      <c r="AB26" s="65">
        <v>20735</v>
      </c>
      <c r="AC26" s="65">
        <v>20735</v>
      </c>
      <c r="AD26" s="54">
        <v>21489</v>
      </c>
      <c r="AE26" s="54">
        <v>21489</v>
      </c>
      <c r="AF26" s="54">
        <v>21489</v>
      </c>
      <c r="AG26" s="54">
        <v>21489</v>
      </c>
    </row>
    <row r="27" spans="3:33" s="9" customFormat="1" ht="12.75">
      <c r="C27" s="47" t="s">
        <v>36</v>
      </c>
      <c r="D27" s="47"/>
      <c r="E27" s="47"/>
      <c r="F27" s="47"/>
      <c r="G27" s="101" t="s">
        <v>48</v>
      </c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16" t="s">
        <v>49</v>
      </c>
      <c r="U27" s="116"/>
      <c r="V27" s="50" t="s">
        <v>39</v>
      </c>
      <c r="W27" s="93"/>
      <c r="X27" s="93"/>
      <c r="Y27" s="93"/>
      <c r="Z27" s="93" t="s">
        <v>39</v>
      </c>
      <c r="AA27" s="93"/>
      <c r="AB27" s="93"/>
      <c r="AC27" s="93"/>
      <c r="AD27" s="58" t="s">
        <v>39</v>
      </c>
      <c r="AE27" s="58"/>
      <c r="AF27" s="58"/>
      <c r="AG27" s="58"/>
    </row>
    <row r="28" spans="3:33" s="9" customFormat="1" ht="12.75">
      <c r="C28" s="47" t="s">
        <v>36</v>
      </c>
      <c r="D28" s="47"/>
      <c r="E28" s="47"/>
      <c r="F28" s="47"/>
      <c r="G28" s="100" t="s">
        <v>50</v>
      </c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16" t="s">
        <v>51</v>
      </c>
      <c r="U28" s="116"/>
      <c r="V28" s="79">
        <f>19649-19196+16065-11045+5940</f>
        <v>11413</v>
      </c>
      <c r="W28" s="85">
        <v>19649</v>
      </c>
      <c r="X28" s="85">
        <v>19649</v>
      </c>
      <c r="Y28" s="85">
        <v>19649</v>
      </c>
      <c r="Z28" s="85">
        <f>19649-19196+16065-11045+5940</f>
        <v>11413</v>
      </c>
      <c r="AA28" s="85">
        <v>19649</v>
      </c>
      <c r="AB28" s="85">
        <v>19649</v>
      </c>
      <c r="AC28" s="85">
        <v>19649</v>
      </c>
      <c r="AD28" s="85">
        <f>19649-19196+16065-11045+5940</f>
        <v>11413</v>
      </c>
      <c r="AE28" s="85">
        <v>19649</v>
      </c>
      <c r="AF28" s="85">
        <v>19649</v>
      </c>
      <c r="AG28" s="92">
        <v>19649</v>
      </c>
    </row>
    <row r="29" spans="3:33" s="9" customFormat="1" ht="12.75">
      <c r="C29" s="47" t="s">
        <v>36</v>
      </c>
      <c r="D29" s="47"/>
      <c r="E29" s="47"/>
      <c r="F29" s="47"/>
      <c r="G29" s="95" t="s">
        <v>52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116" t="s">
        <v>53</v>
      </c>
      <c r="U29" s="116"/>
      <c r="V29" s="79">
        <v>256</v>
      </c>
      <c r="W29" s="85">
        <v>256</v>
      </c>
      <c r="X29" s="85">
        <v>256</v>
      </c>
      <c r="Y29" s="85">
        <v>256</v>
      </c>
      <c r="Z29" s="85">
        <v>256</v>
      </c>
      <c r="AA29" s="85">
        <v>256</v>
      </c>
      <c r="AB29" s="85">
        <v>256</v>
      </c>
      <c r="AC29" s="85">
        <v>256</v>
      </c>
      <c r="AD29" s="85">
        <v>256</v>
      </c>
      <c r="AE29" s="85">
        <v>256</v>
      </c>
      <c r="AF29" s="85">
        <v>256</v>
      </c>
      <c r="AG29" s="92">
        <v>256</v>
      </c>
    </row>
    <row r="30" spans="3:33" s="9" customFormat="1" ht="12.75" customHeight="1" thickBot="1">
      <c r="C30" s="47" t="s">
        <v>36</v>
      </c>
      <c r="D30" s="47"/>
      <c r="E30" s="47"/>
      <c r="F30" s="47"/>
      <c r="G30" s="100" t="s">
        <v>54</v>
      </c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16" t="s">
        <v>55</v>
      </c>
      <c r="U30" s="116"/>
      <c r="V30" s="50" t="s">
        <v>39</v>
      </c>
      <c r="W30" s="93"/>
      <c r="X30" s="93"/>
      <c r="Y30" s="93"/>
      <c r="Z30" s="93">
        <v>4203</v>
      </c>
      <c r="AA30" s="93"/>
      <c r="AB30" s="93"/>
      <c r="AC30" s="93"/>
      <c r="AD30" s="93">
        <v>4203</v>
      </c>
      <c r="AE30" s="93"/>
      <c r="AF30" s="93"/>
      <c r="AG30" s="58"/>
    </row>
    <row r="31" spans="3:38" s="9" customFormat="1" ht="13.5" thickBot="1">
      <c r="C31" s="41" t="s">
        <v>36</v>
      </c>
      <c r="D31" s="41"/>
      <c r="E31" s="41"/>
      <c r="F31" s="41"/>
      <c r="G31" s="42" t="s">
        <v>56</v>
      </c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120" t="s">
        <v>57</v>
      </c>
      <c r="U31" s="120"/>
      <c r="V31" s="40">
        <f>V22+V24+V28+V29</f>
        <v>50010</v>
      </c>
      <c r="W31" s="40">
        <v>39851</v>
      </c>
      <c r="X31" s="40">
        <v>39851</v>
      </c>
      <c r="Y31" s="40">
        <v>39851</v>
      </c>
      <c r="Z31" s="40">
        <f>Z22+Z24+Z28+Z29</f>
        <v>46395</v>
      </c>
      <c r="AA31" s="40">
        <v>39851</v>
      </c>
      <c r="AB31" s="40">
        <v>39851</v>
      </c>
      <c r="AC31" s="40">
        <v>39851</v>
      </c>
      <c r="AD31" s="40">
        <f>AD22+AD24+AD28+AD29</f>
        <v>47347</v>
      </c>
      <c r="AE31" s="40">
        <v>39851</v>
      </c>
      <c r="AF31" s="40">
        <v>39851</v>
      </c>
      <c r="AG31" s="40">
        <v>39851</v>
      </c>
      <c r="AI31" s="23"/>
      <c r="AJ31" s="23"/>
      <c r="AK31" s="23"/>
      <c r="AL31" s="23"/>
    </row>
    <row r="32" spans="3:38" ht="12.75">
      <c r="C32" s="88"/>
      <c r="D32" s="88"/>
      <c r="E32" s="88"/>
      <c r="F32" s="88"/>
      <c r="G32" s="97" t="s">
        <v>58</v>
      </c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128"/>
      <c r="U32" s="128"/>
      <c r="V32" s="129"/>
      <c r="W32" s="126"/>
      <c r="X32" s="126"/>
      <c r="Y32" s="126"/>
      <c r="Z32" s="126"/>
      <c r="AA32" s="126"/>
      <c r="AB32" s="126"/>
      <c r="AC32" s="126"/>
      <c r="AD32" s="127"/>
      <c r="AE32" s="127"/>
      <c r="AF32" s="127"/>
      <c r="AG32" s="127"/>
      <c r="AI32" s="19"/>
      <c r="AJ32" s="19"/>
      <c r="AK32" s="19"/>
      <c r="AL32" s="19"/>
    </row>
    <row r="33" spans="3:38" s="9" customFormat="1" ht="12.75">
      <c r="C33" s="94" t="s">
        <v>36</v>
      </c>
      <c r="D33" s="94"/>
      <c r="E33" s="94"/>
      <c r="F33" s="94"/>
      <c r="G33" s="95" t="s">
        <v>59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64" t="s">
        <v>60</v>
      </c>
      <c r="U33" s="64"/>
      <c r="V33" s="80">
        <v>235</v>
      </c>
      <c r="W33" s="86"/>
      <c r="X33" s="86"/>
      <c r="Y33" s="86"/>
      <c r="Z33" s="86">
        <v>249</v>
      </c>
      <c r="AA33" s="86"/>
      <c r="AB33" s="86"/>
      <c r="AC33" s="86"/>
      <c r="AD33" s="87">
        <v>8015</v>
      </c>
      <c r="AE33" s="87"/>
      <c r="AF33" s="87"/>
      <c r="AG33" s="87"/>
      <c r="AI33" s="23"/>
      <c r="AJ33" s="23"/>
      <c r="AK33" s="23"/>
      <c r="AL33" s="23"/>
    </row>
    <row r="34" spans="3:38" s="9" customFormat="1" ht="12.75">
      <c r="C34" s="47" t="s">
        <v>36</v>
      </c>
      <c r="D34" s="47"/>
      <c r="E34" s="47"/>
      <c r="F34" s="47"/>
      <c r="G34" s="123" t="s">
        <v>61</v>
      </c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16" t="s">
        <v>62</v>
      </c>
      <c r="U34" s="116"/>
      <c r="V34" s="50">
        <v>90</v>
      </c>
      <c r="W34" s="93"/>
      <c r="X34" s="93"/>
      <c r="Y34" s="93"/>
      <c r="Z34" s="93" t="s">
        <v>39</v>
      </c>
      <c r="AA34" s="93"/>
      <c r="AB34" s="93"/>
      <c r="AC34" s="93"/>
      <c r="AD34" s="58">
        <v>54</v>
      </c>
      <c r="AE34" s="58"/>
      <c r="AF34" s="58"/>
      <c r="AG34" s="58"/>
      <c r="AI34" s="23"/>
      <c r="AJ34" s="23"/>
      <c r="AK34" s="23"/>
      <c r="AL34" s="23"/>
    </row>
    <row r="35" spans="3:38" s="9" customFormat="1" ht="12.75">
      <c r="C35" s="47" t="s">
        <v>36</v>
      </c>
      <c r="D35" s="47"/>
      <c r="E35" s="47"/>
      <c r="F35" s="47"/>
      <c r="G35" s="48" t="s">
        <v>63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116" t="s">
        <v>64</v>
      </c>
      <c r="U35" s="116"/>
      <c r="V35" s="79">
        <f>20458+6547-12360-6774+22630</f>
        <v>30501</v>
      </c>
      <c r="W35" s="85">
        <v>9019</v>
      </c>
      <c r="X35" s="85">
        <v>9019</v>
      </c>
      <c r="Y35" s="85">
        <v>9019</v>
      </c>
      <c r="Z35" s="85">
        <f>21194+2620-12361-7934+14786</f>
        <v>18305</v>
      </c>
      <c r="AA35" s="85">
        <v>9019</v>
      </c>
      <c r="AB35" s="85">
        <v>9019</v>
      </c>
      <c r="AC35" s="85">
        <v>9019</v>
      </c>
      <c r="AD35" s="85">
        <f>15307+14336-9554-48+18037</f>
        <v>38078</v>
      </c>
      <c r="AE35" s="85">
        <v>15307</v>
      </c>
      <c r="AF35" s="85">
        <v>15307</v>
      </c>
      <c r="AG35" s="92">
        <v>15307</v>
      </c>
      <c r="AI35" s="23"/>
      <c r="AJ35" s="24"/>
      <c r="AK35" s="25"/>
      <c r="AL35" s="23"/>
    </row>
    <row r="36" spans="3:38" ht="12.75" customHeight="1" hidden="1">
      <c r="C36" s="73"/>
      <c r="D36" s="73"/>
      <c r="E36" s="73"/>
      <c r="F36" s="73"/>
      <c r="G36" s="10"/>
      <c r="H36" s="74" t="s">
        <v>44</v>
      </c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5"/>
      <c r="U36" s="75"/>
      <c r="V36" s="122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69"/>
      <c r="AI36" s="19"/>
      <c r="AJ36" s="26"/>
      <c r="AK36" s="27"/>
      <c r="AL36" s="19"/>
    </row>
    <row r="37" spans="3:38" s="11" customFormat="1" ht="12.75" customHeight="1" hidden="1">
      <c r="C37" s="62" t="s">
        <v>45</v>
      </c>
      <c r="D37" s="62"/>
      <c r="E37" s="62"/>
      <c r="F37" s="62"/>
      <c r="G37" s="12"/>
      <c r="H37" s="63" t="s">
        <v>65</v>
      </c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4" t="s">
        <v>66</v>
      </c>
      <c r="U37" s="64"/>
      <c r="V37" s="121">
        <v>6</v>
      </c>
      <c r="W37" s="65">
        <v>6</v>
      </c>
      <c r="X37" s="65">
        <v>6</v>
      </c>
      <c r="Y37" s="65">
        <v>6</v>
      </c>
      <c r="Z37" s="65">
        <v>6</v>
      </c>
      <c r="AA37" s="65">
        <v>6</v>
      </c>
      <c r="AB37" s="65">
        <v>6</v>
      </c>
      <c r="AC37" s="65">
        <v>6</v>
      </c>
      <c r="AD37" s="65">
        <v>2053</v>
      </c>
      <c r="AE37" s="65">
        <v>2053</v>
      </c>
      <c r="AF37" s="65">
        <v>2053</v>
      </c>
      <c r="AG37" s="54">
        <v>2053</v>
      </c>
      <c r="AI37" s="28"/>
      <c r="AJ37" s="29"/>
      <c r="AK37" s="30"/>
      <c r="AL37" s="28"/>
    </row>
    <row r="38" spans="3:38" s="11" customFormat="1" ht="12.75" customHeight="1" hidden="1">
      <c r="C38" s="62" t="s">
        <v>45</v>
      </c>
      <c r="D38" s="62"/>
      <c r="E38" s="62"/>
      <c r="F38" s="62"/>
      <c r="G38" s="12"/>
      <c r="H38" s="63" t="s">
        <v>67</v>
      </c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4" t="s">
        <v>68</v>
      </c>
      <c r="U38" s="64"/>
      <c r="V38" s="121">
        <f>8129-7934</f>
        <v>195</v>
      </c>
      <c r="W38" s="65">
        <v>8129</v>
      </c>
      <c r="X38" s="65">
        <v>8129</v>
      </c>
      <c r="Y38" s="65">
        <v>8129</v>
      </c>
      <c r="Z38" s="65">
        <f>8129-7934</f>
        <v>195</v>
      </c>
      <c r="AA38" s="65">
        <v>8129</v>
      </c>
      <c r="AB38" s="65">
        <v>8129</v>
      </c>
      <c r="AC38" s="65">
        <v>8129</v>
      </c>
      <c r="AD38" s="65">
        <v>12457</v>
      </c>
      <c r="AE38" s="65">
        <v>12457</v>
      </c>
      <c r="AF38" s="65">
        <v>12457</v>
      </c>
      <c r="AG38" s="54">
        <v>12457</v>
      </c>
      <c r="AI38" s="28"/>
      <c r="AJ38" s="29"/>
      <c r="AK38" s="30"/>
      <c r="AL38" s="28"/>
    </row>
    <row r="39" spans="3:38" s="11" customFormat="1" ht="12.75" customHeight="1" hidden="1">
      <c r="C39" s="62" t="s">
        <v>45</v>
      </c>
      <c r="D39" s="62"/>
      <c r="E39" s="62"/>
      <c r="F39" s="62"/>
      <c r="G39" s="12"/>
      <c r="H39" s="63" t="s">
        <v>69</v>
      </c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4" t="s">
        <v>70</v>
      </c>
      <c r="U39" s="64"/>
      <c r="V39" s="121">
        <v>646</v>
      </c>
      <c r="W39" s="65">
        <v>646</v>
      </c>
      <c r="X39" s="65">
        <v>646</v>
      </c>
      <c r="Y39" s="65">
        <v>646</v>
      </c>
      <c r="Z39" s="65">
        <v>646</v>
      </c>
      <c r="AA39" s="65">
        <v>646</v>
      </c>
      <c r="AB39" s="65">
        <v>646</v>
      </c>
      <c r="AC39" s="65">
        <v>646</v>
      </c>
      <c r="AD39" s="65">
        <v>646</v>
      </c>
      <c r="AE39" s="65">
        <v>646</v>
      </c>
      <c r="AF39" s="65">
        <v>646</v>
      </c>
      <c r="AG39" s="54">
        <v>646</v>
      </c>
      <c r="AI39" s="28"/>
      <c r="AJ39" s="29"/>
      <c r="AK39" s="30"/>
      <c r="AL39" s="28"/>
    </row>
    <row r="40" spans="3:38" s="11" customFormat="1" ht="12.75" customHeight="1" hidden="1">
      <c r="C40" s="62" t="s">
        <v>45</v>
      </c>
      <c r="D40" s="62"/>
      <c r="E40" s="62"/>
      <c r="F40" s="62"/>
      <c r="G40" s="12"/>
      <c r="H40" s="63" t="s">
        <v>71</v>
      </c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4" t="s">
        <v>72</v>
      </c>
      <c r="U40" s="64"/>
      <c r="V40" s="124" t="s">
        <v>73</v>
      </c>
      <c r="W40" s="125"/>
      <c r="X40" s="125"/>
      <c r="Y40" s="125"/>
      <c r="Z40" s="125" t="s">
        <v>73</v>
      </c>
      <c r="AA40" s="125"/>
      <c r="AB40" s="125"/>
      <c r="AC40" s="125"/>
      <c r="AD40" s="125" t="s">
        <v>73</v>
      </c>
      <c r="AE40" s="125"/>
      <c r="AF40" s="125"/>
      <c r="AG40" s="77"/>
      <c r="AI40" s="28"/>
      <c r="AJ40" s="29"/>
      <c r="AK40" s="30"/>
      <c r="AL40" s="28"/>
    </row>
    <row r="41" spans="3:38" s="11" customFormat="1" ht="12.75" customHeight="1" hidden="1">
      <c r="C41" s="62" t="s">
        <v>45</v>
      </c>
      <c r="D41" s="62"/>
      <c r="E41" s="62"/>
      <c r="F41" s="62"/>
      <c r="G41" s="12"/>
      <c r="H41" s="63" t="s">
        <v>74</v>
      </c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4" t="s">
        <v>75</v>
      </c>
      <c r="U41" s="64"/>
      <c r="V41" s="121">
        <v>10</v>
      </c>
      <c r="W41" s="65">
        <v>10</v>
      </c>
      <c r="X41" s="65">
        <v>10</v>
      </c>
      <c r="Y41" s="65">
        <v>10</v>
      </c>
      <c r="Z41" s="65">
        <v>10</v>
      </c>
      <c r="AA41" s="65">
        <v>10</v>
      </c>
      <c r="AB41" s="65">
        <v>10</v>
      </c>
      <c r="AC41" s="65">
        <v>10</v>
      </c>
      <c r="AD41" s="65">
        <v>11</v>
      </c>
      <c r="AE41" s="65">
        <v>11</v>
      </c>
      <c r="AF41" s="65">
        <v>11</v>
      </c>
      <c r="AG41" s="54">
        <v>11</v>
      </c>
      <c r="AI41" s="28"/>
      <c r="AJ41" s="29"/>
      <c r="AK41" s="30"/>
      <c r="AL41" s="28"/>
    </row>
    <row r="42" spans="3:38" s="11" customFormat="1" ht="12.75" customHeight="1" hidden="1">
      <c r="C42" s="62" t="s">
        <v>45</v>
      </c>
      <c r="D42" s="62"/>
      <c r="E42" s="62"/>
      <c r="F42" s="62"/>
      <c r="G42" s="12"/>
      <c r="H42" s="63" t="s">
        <v>76</v>
      </c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4" t="s">
        <v>77</v>
      </c>
      <c r="U42" s="64"/>
      <c r="V42" s="124" t="s">
        <v>73</v>
      </c>
      <c r="W42" s="125"/>
      <c r="X42" s="125"/>
      <c r="Y42" s="125"/>
      <c r="Z42" s="125" t="s">
        <v>73</v>
      </c>
      <c r="AA42" s="125"/>
      <c r="AB42" s="125"/>
      <c r="AC42" s="125"/>
      <c r="AD42" s="125" t="s">
        <v>73</v>
      </c>
      <c r="AE42" s="125"/>
      <c r="AF42" s="125"/>
      <c r="AG42" s="77"/>
      <c r="AI42" s="28"/>
      <c r="AJ42" s="29"/>
      <c r="AK42" s="30"/>
      <c r="AL42" s="28"/>
    </row>
    <row r="43" spans="3:38" s="11" customFormat="1" ht="12.75" customHeight="1" hidden="1">
      <c r="C43" s="62" t="s">
        <v>45</v>
      </c>
      <c r="D43" s="62"/>
      <c r="E43" s="62"/>
      <c r="F43" s="62"/>
      <c r="G43" s="12"/>
      <c r="H43" s="63" t="s">
        <v>78</v>
      </c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4" t="s">
        <v>79</v>
      </c>
      <c r="U43" s="64"/>
      <c r="V43" s="121">
        <v>19</v>
      </c>
      <c r="W43" s="65">
        <v>19</v>
      </c>
      <c r="X43" s="65">
        <v>19</v>
      </c>
      <c r="Y43" s="65">
        <v>19</v>
      </c>
      <c r="Z43" s="65">
        <v>19</v>
      </c>
      <c r="AA43" s="65">
        <v>19</v>
      </c>
      <c r="AB43" s="65">
        <v>19</v>
      </c>
      <c r="AC43" s="65">
        <v>19</v>
      </c>
      <c r="AD43" s="65">
        <v>19</v>
      </c>
      <c r="AE43" s="65">
        <v>19</v>
      </c>
      <c r="AF43" s="65">
        <v>19</v>
      </c>
      <c r="AG43" s="54">
        <v>19</v>
      </c>
      <c r="AI43" s="28"/>
      <c r="AJ43" s="29"/>
      <c r="AK43" s="30"/>
      <c r="AL43" s="28"/>
    </row>
    <row r="44" spans="3:38" s="11" customFormat="1" ht="12.75" customHeight="1" hidden="1">
      <c r="C44" s="62" t="s">
        <v>45</v>
      </c>
      <c r="D44" s="62"/>
      <c r="E44" s="62"/>
      <c r="F44" s="62"/>
      <c r="G44" s="12"/>
      <c r="H44" s="63" t="s">
        <v>80</v>
      </c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4" t="s">
        <v>81</v>
      </c>
      <c r="U44" s="64"/>
      <c r="V44" s="121">
        <f>12384-12360</f>
        <v>24</v>
      </c>
      <c r="W44" s="65">
        <v>209</v>
      </c>
      <c r="X44" s="65">
        <v>209</v>
      </c>
      <c r="Y44" s="65">
        <v>209</v>
      </c>
      <c r="Z44" s="65">
        <f>12384-12360</f>
        <v>24</v>
      </c>
      <c r="AA44" s="65">
        <v>209</v>
      </c>
      <c r="AB44" s="65">
        <v>209</v>
      </c>
      <c r="AC44" s="65">
        <v>209</v>
      </c>
      <c r="AD44" s="65">
        <v>120</v>
      </c>
      <c r="AE44" s="65">
        <v>120</v>
      </c>
      <c r="AF44" s="65">
        <v>120</v>
      </c>
      <c r="AG44" s="54">
        <v>120</v>
      </c>
      <c r="AI44" s="28"/>
      <c r="AJ44" s="29"/>
      <c r="AK44" s="30"/>
      <c r="AL44" s="28"/>
    </row>
    <row r="45" spans="3:38" s="9" customFormat="1" ht="24" customHeight="1">
      <c r="C45" s="47" t="s">
        <v>36</v>
      </c>
      <c r="D45" s="47"/>
      <c r="E45" s="47"/>
      <c r="F45" s="47"/>
      <c r="G45" s="123" t="s">
        <v>82</v>
      </c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16" t="s">
        <v>83</v>
      </c>
      <c r="U45" s="116"/>
      <c r="V45" s="79">
        <f>6393+34304-13466+78914-5875</f>
        <v>100270</v>
      </c>
      <c r="W45" s="85">
        <v>7140</v>
      </c>
      <c r="X45" s="85">
        <v>7140</v>
      </c>
      <c r="Y45" s="85">
        <v>7140</v>
      </c>
      <c r="Z45" s="85">
        <f>7140+40615-13224+80172-5875</f>
        <v>108828</v>
      </c>
      <c r="AA45" s="85">
        <v>7140</v>
      </c>
      <c r="AB45" s="85">
        <v>7140</v>
      </c>
      <c r="AC45" s="85">
        <v>7140</v>
      </c>
      <c r="AD45" s="85">
        <f>10648+16720-12716+106526</f>
        <v>121178</v>
      </c>
      <c r="AE45" s="85">
        <v>10648</v>
      </c>
      <c r="AF45" s="85">
        <v>10648</v>
      </c>
      <c r="AG45" s="92">
        <v>10648</v>
      </c>
      <c r="AI45" s="23"/>
      <c r="AJ45" s="24"/>
      <c r="AK45" s="25"/>
      <c r="AL45" s="23"/>
    </row>
    <row r="46" spans="3:38" ht="12.75" customHeight="1" hidden="1">
      <c r="C46" s="73"/>
      <c r="D46" s="73"/>
      <c r="E46" s="73"/>
      <c r="F46" s="73"/>
      <c r="G46" s="10"/>
      <c r="H46" s="74" t="s">
        <v>44</v>
      </c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5"/>
      <c r="U46" s="75"/>
      <c r="V46" s="122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69"/>
      <c r="AI46" s="19"/>
      <c r="AJ46" s="19"/>
      <c r="AK46" s="19"/>
      <c r="AL46" s="19"/>
    </row>
    <row r="47" spans="3:38" s="11" customFormat="1" ht="12.75" customHeight="1" hidden="1">
      <c r="C47" s="62" t="s">
        <v>45</v>
      </c>
      <c r="D47" s="62"/>
      <c r="E47" s="62"/>
      <c r="F47" s="62"/>
      <c r="G47" s="12"/>
      <c r="H47" s="63" t="s">
        <v>84</v>
      </c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4" t="s">
        <v>85</v>
      </c>
      <c r="U47" s="64"/>
      <c r="V47" s="121">
        <v>6971</v>
      </c>
      <c r="W47" s="65">
        <v>6971</v>
      </c>
      <c r="X47" s="65">
        <v>6971</v>
      </c>
      <c r="Y47" s="65">
        <v>6971</v>
      </c>
      <c r="Z47" s="65">
        <v>6971</v>
      </c>
      <c r="AA47" s="65">
        <v>6971</v>
      </c>
      <c r="AB47" s="65">
        <v>6971</v>
      </c>
      <c r="AC47" s="65">
        <v>6971</v>
      </c>
      <c r="AD47" s="65">
        <v>7183</v>
      </c>
      <c r="AE47" s="65">
        <v>7183</v>
      </c>
      <c r="AF47" s="65">
        <v>7183</v>
      </c>
      <c r="AG47" s="54">
        <v>7183</v>
      </c>
      <c r="AI47" s="28"/>
      <c r="AJ47" s="28"/>
      <c r="AK47" s="28"/>
      <c r="AL47" s="28"/>
    </row>
    <row r="48" spans="3:38" s="11" customFormat="1" ht="12.75" customHeight="1" hidden="1">
      <c r="C48" s="62" t="s">
        <v>45</v>
      </c>
      <c r="D48" s="62"/>
      <c r="E48" s="62"/>
      <c r="F48" s="62"/>
      <c r="G48" s="12"/>
      <c r="H48" s="63" t="s">
        <v>86</v>
      </c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4" t="s">
        <v>87</v>
      </c>
      <c r="U48" s="64"/>
      <c r="V48" s="121">
        <v>169</v>
      </c>
      <c r="W48" s="65">
        <v>169</v>
      </c>
      <c r="X48" s="65">
        <v>169</v>
      </c>
      <c r="Y48" s="65">
        <v>169</v>
      </c>
      <c r="Z48" s="65">
        <v>169</v>
      </c>
      <c r="AA48" s="65">
        <v>169</v>
      </c>
      <c r="AB48" s="65">
        <v>169</v>
      </c>
      <c r="AC48" s="65">
        <v>169</v>
      </c>
      <c r="AD48" s="65">
        <v>3465</v>
      </c>
      <c r="AE48" s="65">
        <v>3465</v>
      </c>
      <c r="AF48" s="65">
        <v>3465</v>
      </c>
      <c r="AG48" s="54">
        <v>3465</v>
      </c>
      <c r="AI48" s="28"/>
      <c r="AJ48" s="28"/>
      <c r="AK48" s="28"/>
      <c r="AL48" s="28"/>
    </row>
    <row r="49" spans="3:38" s="9" customFormat="1" ht="24.75" customHeight="1">
      <c r="C49" s="47" t="s">
        <v>36</v>
      </c>
      <c r="D49" s="47"/>
      <c r="E49" s="47"/>
      <c r="F49" s="47"/>
      <c r="G49" s="123" t="s">
        <v>88</v>
      </c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16" t="s">
        <v>89</v>
      </c>
      <c r="U49" s="116"/>
      <c r="V49" s="79">
        <f>19+3246</f>
        <v>3265</v>
      </c>
      <c r="W49" s="85">
        <v>206</v>
      </c>
      <c r="X49" s="85">
        <v>206</v>
      </c>
      <c r="Y49" s="85">
        <v>206</v>
      </c>
      <c r="Z49" s="85">
        <f>206+69+102</f>
        <v>377</v>
      </c>
      <c r="AA49" s="85">
        <v>206</v>
      </c>
      <c r="AB49" s="85">
        <v>206</v>
      </c>
      <c r="AC49" s="85">
        <v>206</v>
      </c>
      <c r="AD49" s="85">
        <f>27+376+1066</f>
        <v>1469</v>
      </c>
      <c r="AE49" s="85">
        <v>27</v>
      </c>
      <c r="AF49" s="85">
        <v>27</v>
      </c>
      <c r="AG49" s="92">
        <v>27</v>
      </c>
      <c r="AI49" s="23"/>
      <c r="AJ49" s="23"/>
      <c r="AK49" s="23"/>
      <c r="AL49" s="23"/>
    </row>
    <row r="50" spans="3:38" ht="12.75" customHeight="1" hidden="1">
      <c r="C50" s="73"/>
      <c r="D50" s="73"/>
      <c r="E50" s="73"/>
      <c r="F50" s="73"/>
      <c r="G50" s="10"/>
      <c r="H50" s="74" t="s">
        <v>44</v>
      </c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5"/>
      <c r="U50" s="75"/>
      <c r="V50" s="122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69"/>
      <c r="AI50" s="19"/>
      <c r="AJ50" s="19"/>
      <c r="AK50" s="19"/>
      <c r="AL50" s="19"/>
    </row>
    <row r="51" spans="3:38" s="11" customFormat="1" ht="12.75" customHeight="1" hidden="1">
      <c r="C51" s="62" t="s">
        <v>45</v>
      </c>
      <c r="D51" s="62"/>
      <c r="E51" s="62"/>
      <c r="F51" s="62"/>
      <c r="G51" s="12"/>
      <c r="H51" s="63" t="s">
        <v>90</v>
      </c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4" t="s">
        <v>91</v>
      </c>
      <c r="U51" s="64"/>
      <c r="V51" s="121">
        <v>206</v>
      </c>
      <c r="W51" s="65">
        <v>206</v>
      </c>
      <c r="X51" s="65">
        <v>206</v>
      </c>
      <c r="Y51" s="65">
        <v>206</v>
      </c>
      <c r="Z51" s="65">
        <v>206</v>
      </c>
      <c r="AA51" s="65">
        <v>206</v>
      </c>
      <c r="AB51" s="65">
        <v>206</v>
      </c>
      <c r="AC51" s="65">
        <v>206</v>
      </c>
      <c r="AD51" s="65">
        <v>27</v>
      </c>
      <c r="AE51" s="65">
        <v>27</v>
      </c>
      <c r="AF51" s="65">
        <v>27</v>
      </c>
      <c r="AG51" s="54">
        <v>27</v>
      </c>
      <c r="AI51" s="28"/>
      <c r="AJ51" s="28"/>
      <c r="AK51" s="28"/>
      <c r="AL51" s="28"/>
    </row>
    <row r="52" spans="3:38" s="9" customFormat="1" ht="13.5" thickBot="1">
      <c r="C52" s="47" t="s">
        <v>36</v>
      </c>
      <c r="D52" s="47"/>
      <c r="E52" s="47"/>
      <c r="F52" s="47"/>
      <c r="G52" s="48" t="s">
        <v>92</v>
      </c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116" t="s">
        <v>93</v>
      </c>
      <c r="U52" s="116"/>
      <c r="V52" s="50">
        <f>26+434</f>
        <v>460</v>
      </c>
      <c r="W52" s="93"/>
      <c r="X52" s="93"/>
      <c r="Y52" s="93"/>
      <c r="Z52" s="93" t="s">
        <v>39</v>
      </c>
      <c r="AA52" s="93"/>
      <c r="AB52" s="93"/>
      <c r="AC52" s="93"/>
      <c r="AD52" s="93" t="s">
        <v>39</v>
      </c>
      <c r="AE52" s="93"/>
      <c r="AF52" s="93"/>
      <c r="AG52" s="58"/>
      <c r="AI52" s="23"/>
      <c r="AJ52" s="23"/>
      <c r="AK52" s="23"/>
      <c r="AL52" s="23"/>
    </row>
    <row r="53" spans="3:38" s="9" customFormat="1" ht="13.5" thickBot="1">
      <c r="C53" s="41" t="s">
        <v>36</v>
      </c>
      <c r="D53" s="41"/>
      <c r="E53" s="41"/>
      <c r="F53" s="41"/>
      <c r="G53" s="119" t="s">
        <v>94</v>
      </c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20" t="s">
        <v>95</v>
      </c>
      <c r="U53" s="120"/>
      <c r="V53" s="40">
        <v>134821</v>
      </c>
      <c r="W53" s="81">
        <v>16365</v>
      </c>
      <c r="X53" s="81">
        <v>16365</v>
      </c>
      <c r="Y53" s="81">
        <v>16365</v>
      </c>
      <c r="Z53" s="40">
        <f>Z33+Z35+Z45+Z49</f>
        <v>127759</v>
      </c>
      <c r="AA53" s="81">
        <v>16365</v>
      </c>
      <c r="AB53" s="81">
        <v>16365</v>
      </c>
      <c r="AC53" s="81">
        <v>16365</v>
      </c>
      <c r="AD53" s="40">
        <f>AD33+AD35+AD45+AD49</f>
        <v>168740</v>
      </c>
      <c r="AE53" s="81">
        <v>16365</v>
      </c>
      <c r="AF53" s="81">
        <v>16365</v>
      </c>
      <c r="AG53" s="81">
        <v>16365</v>
      </c>
      <c r="AI53" s="23"/>
      <c r="AJ53" s="23"/>
      <c r="AK53" s="23"/>
      <c r="AL53" s="23"/>
    </row>
    <row r="54" spans="3:38" s="9" customFormat="1" ht="13.5" thickBot="1">
      <c r="C54" s="44" t="s">
        <v>36</v>
      </c>
      <c r="D54" s="44"/>
      <c r="E54" s="44"/>
      <c r="F54" s="44"/>
      <c r="G54" s="45" t="s">
        <v>96</v>
      </c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  <c r="S54" s="45"/>
      <c r="T54" s="116" t="s">
        <v>97</v>
      </c>
      <c r="U54" s="116"/>
      <c r="V54" s="117">
        <f>V31+V53</f>
        <v>184831</v>
      </c>
      <c r="W54" s="118">
        <v>56216</v>
      </c>
      <c r="X54" s="118">
        <v>56216</v>
      </c>
      <c r="Y54" s="118">
        <v>56216</v>
      </c>
      <c r="Z54" s="117">
        <f>Z31+Z53</f>
        <v>174154</v>
      </c>
      <c r="AA54" s="118">
        <v>56216</v>
      </c>
      <c r="AB54" s="118">
        <v>56216</v>
      </c>
      <c r="AC54" s="118">
        <v>56216</v>
      </c>
      <c r="AD54" s="117">
        <f>AD31+AD53</f>
        <v>216087</v>
      </c>
      <c r="AE54" s="118">
        <v>56216</v>
      </c>
      <c r="AF54" s="118">
        <v>56216</v>
      </c>
      <c r="AG54" s="118">
        <v>56216</v>
      </c>
      <c r="AI54" s="23"/>
      <c r="AJ54" s="23"/>
      <c r="AK54" s="23"/>
      <c r="AL54" s="23"/>
    </row>
    <row r="55" spans="20:38" ht="17.25" customHeight="1">
      <c r="T55" s="13"/>
      <c r="U55" s="13"/>
      <c r="AA55" s="14"/>
      <c r="AF55" s="15"/>
      <c r="AG55" s="15" t="s">
        <v>98</v>
      </c>
      <c r="AI55" s="19"/>
      <c r="AJ55" s="19"/>
      <c r="AK55" s="19"/>
      <c r="AL55" s="19"/>
    </row>
    <row r="56" spans="3:38" ht="34.5" customHeight="1" thickBot="1">
      <c r="C56" s="114" t="s">
        <v>29</v>
      </c>
      <c r="D56" s="114"/>
      <c r="E56" s="114"/>
      <c r="F56" s="114"/>
      <c r="G56" s="46" t="s">
        <v>30</v>
      </c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 t="s">
        <v>31</v>
      </c>
      <c r="U56" s="46"/>
      <c r="V56" s="115" t="s">
        <v>153</v>
      </c>
      <c r="W56" s="115"/>
      <c r="X56" s="115"/>
      <c r="Y56" s="115"/>
      <c r="Z56" s="115" t="s">
        <v>32</v>
      </c>
      <c r="AA56" s="115"/>
      <c r="AB56" s="115"/>
      <c r="AC56" s="115"/>
      <c r="AD56" s="115" t="s">
        <v>33</v>
      </c>
      <c r="AE56" s="115"/>
      <c r="AF56" s="115"/>
      <c r="AG56" s="115"/>
      <c r="AI56" s="19"/>
      <c r="AJ56" s="19"/>
      <c r="AK56" s="19"/>
      <c r="AL56" s="19"/>
    </row>
    <row r="57" spans="3:38" ht="18.75" customHeight="1">
      <c r="C57" s="73"/>
      <c r="D57" s="73"/>
      <c r="E57" s="73"/>
      <c r="F57" s="73"/>
      <c r="G57" s="108" t="s">
        <v>99</v>
      </c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90"/>
      <c r="U57" s="90"/>
      <c r="V57" s="109"/>
      <c r="W57" s="109"/>
      <c r="X57" s="109"/>
      <c r="Y57" s="109"/>
      <c r="Z57" s="104"/>
      <c r="AA57" s="104"/>
      <c r="AB57" s="104"/>
      <c r="AC57" s="104"/>
      <c r="AD57" s="105"/>
      <c r="AE57" s="105"/>
      <c r="AF57" s="105"/>
      <c r="AG57" s="105"/>
      <c r="AI57" s="19"/>
      <c r="AJ57" s="19"/>
      <c r="AK57" s="19"/>
      <c r="AL57" s="19"/>
    </row>
    <row r="58" spans="3:38" ht="12.75">
      <c r="C58" s="73"/>
      <c r="D58" s="73"/>
      <c r="E58" s="73"/>
      <c r="F58" s="73"/>
      <c r="G58" s="111" t="s">
        <v>100</v>
      </c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2"/>
      <c r="U58" s="112"/>
      <c r="V58" s="113"/>
      <c r="W58" s="113"/>
      <c r="X58" s="113"/>
      <c r="Y58" s="113"/>
      <c r="Z58" s="106"/>
      <c r="AA58" s="106"/>
      <c r="AB58" s="106"/>
      <c r="AC58" s="106"/>
      <c r="AD58" s="107"/>
      <c r="AE58" s="107"/>
      <c r="AF58" s="107"/>
      <c r="AG58" s="107"/>
      <c r="AI58" s="19"/>
      <c r="AJ58" s="19"/>
      <c r="AK58" s="19"/>
      <c r="AL58" s="19"/>
    </row>
    <row r="59" spans="3:38" s="9" customFormat="1" ht="12.75">
      <c r="C59" s="94" t="s">
        <v>36</v>
      </c>
      <c r="D59" s="94"/>
      <c r="E59" s="94"/>
      <c r="F59" s="94"/>
      <c r="G59" s="99" t="s">
        <v>101</v>
      </c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62" t="s">
        <v>102</v>
      </c>
      <c r="U59" s="62"/>
      <c r="V59" s="103">
        <v>2048</v>
      </c>
      <c r="W59" s="103">
        <v>2048</v>
      </c>
      <c r="X59" s="103">
        <v>2048</v>
      </c>
      <c r="Y59" s="103">
        <v>2048</v>
      </c>
      <c r="Z59" s="103">
        <v>2048</v>
      </c>
      <c r="AA59" s="103">
        <v>2048</v>
      </c>
      <c r="AB59" s="103">
        <v>2048</v>
      </c>
      <c r="AC59" s="103">
        <v>2048</v>
      </c>
      <c r="AD59" s="110">
        <v>1923</v>
      </c>
      <c r="AE59" s="110">
        <v>1923</v>
      </c>
      <c r="AF59" s="110">
        <v>1923</v>
      </c>
      <c r="AG59" s="110">
        <v>1923</v>
      </c>
      <c r="AI59" s="23"/>
      <c r="AJ59" s="23"/>
      <c r="AK59" s="23"/>
      <c r="AL59" s="23"/>
    </row>
    <row r="60" spans="3:38" s="9" customFormat="1" ht="12.75">
      <c r="C60" s="47" t="s">
        <v>36</v>
      </c>
      <c r="D60" s="47"/>
      <c r="E60" s="47"/>
      <c r="F60" s="47"/>
      <c r="G60" s="101" t="s">
        <v>103</v>
      </c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46" t="s">
        <v>104</v>
      </c>
      <c r="U60" s="46"/>
      <c r="V60" s="102" t="s">
        <v>154</v>
      </c>
      <c r="W60" s="102"/>
      <c r="X60" s="102"/>
      <c r="Y60" s="102"/>
      <c r="Z60" s="50" t="s">
        <v>105</v>
      </c>
      <c r="AA60" s="50"/>
      <c r="AB60" s="50"/>
      <c r="AC60" s="50"/>
      <c r="AD60" s="93" t="s">
        <v>106</v>
      </c>
      <c r="AE60" s="93"/>
      <c r="AF60" s="93"/>
      <c r="AG60" s="93"/>
      <c r="AI60" s="23"/>
      <c r="AJ60" s="23"/>
      <c r="AK60" s="23"/>
      <c r="AL60" s="23"/>
    </row>
    <row r="61" spans="3:38" s="9" customFormat="1" ht="12.75">
      <c r="C61" s="47" t="s">
        <v>36</v>
      </c>
      <c r="D61" s="47"/>
      <c r="E61" s="47"/>
      <c r="F61" s="47"/>
      <c r="G61" s="100" t="s">
        <v>107</v>
      </c>
      <c r="H61" s="100"/>
      <c r="I61" s="100"/>
      <c r="J61" s="100"/>
      <c r="K61" s="100"/>
      <c r="L61" s="100"/>
      <c r="M61" s="100"/>
      <c r="N61" s="100"/>
      <c r="O61" s="100"/>
      <c r="P61" s="100"/>
      <c r="Q61" s="100"/>
      <c r="R61" s="100"/>
      <c r="S61" s="100"/>
      <c r="T61" s="46" t="s">
        <v>108</v>
      </c>
      <c r="U61" s="46"/>
      <c r="V61" s="50"/>
      <c r="W61" s="50"/>
      <c r="X61" s="50"/>
      <c r="Y61" s="50"/>
      <c r="Z61" s="50" t="s">
        <v>39</v>
      </c>
      <c r="AA61" s="50"/>
      <c r="AB61" s="50"/>
      <c r="AC61" s="50"/>
      <c r="AD61" s="93" t="s">
        <v>39</v>
      </c>
      <c r="AE61" s="93"/>
      <c r="AF61" s="93"/>
      <c r="AG61" s="93"/>
      <c r="AI61" s="23"/>
      <c r="AJ61" s="23"/>
      <c r="AK61" s="23"/>
      <c r="AL61" s="23"/>
    </row>
    <row r="62" spans="3:38" s="9" customFormat="1" ht="12.75">
      <c r="C62" s="47" t="s">
        <v>36</v>
      </c>
      <c r="D62" s="47"/>
      <c r="E62" s="47"/>
      <c r="F62" s="47"/>
      <c r="G62" s="100" t="s">
        <v>109</v>
      </c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46" t="s">
        <v>110</v>
      </c>
      <c r="U62" s="46"/>
      <c r="V62" s="79">
        <v>27183</v>
      </c>
      <c r="W62" s="79">
        <v>27183</v>
      </c>
      <c r="X62" s="79">
        <v>27183</v>
      </c>
      <c r="Y62" s="79">
        <v>27183</v>
      </c>
      <c r="Z62" s="79">
        <v>27183</v>
      </c>
      <c r="AA62" s="79">
        <v>27183</v>
      </c>
      <c r="AB62" s="79">
        <v>27183</v>
      </c>
      <c r="AC62" s="79">
        <v>27183</v>
      </c>
      <c r="AD62" s="85">
        <v>21433</v>
      </c>
      <c r="AE62" s="85">
        <v>21433</v>
      </c>
      <c r="AF62" s="85">
        <v>21433</v>
      </c>
      <c r="AG62" s="85">
        <v>21433</v>
      </c>
      <c r="AI62" s="23"/>
      <c r="AJ62" s="23"/>
      <c r="AK62" s="23"/>
      <c r="AL62" s="23"/>
    </row>
    <row r="63" spans="3:38" s="9" customFormat="1" ht="12.75" customHeight="1">
      <c r="C63" s="47" t="s">
        <v>36</v>
      </c>
      <c r="D63" s="47"/>
      <c r="E63" s="47"/>
      <c r="F63" s="47"/>
      <c r="G63" s="100" t="s">
        <v>111</v>
      </c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46" t="s">
        <v>112</v>
      </c>
      <c r="U63" s="46"/>
      <c r="V63" s="79">
        <v>293</v>
      </c>
      <c r="W63" s="79">
        <v>293</v>
      </c>
      <c r="X63" s="79">
        <v>293</v>
      </c>
      <c r="Y63" s="79">
        <v>293</v>
      </c>
      <c r="Z63" s="79">
        <v>293</v>
      </c>
      <c r="AA63" s="79">
        <v>293</v>
      </c>
      <c r="AB63" s="79">
        <v>293</v>
      </c>
      <c r="AC63" s="79">
        <v>293</v>
      </c>
      <c r="AD63" s="85">
        <v>293</v>
      </c>
      <c r="AE63" s="85">
        <v>293</v>
      </c>
      <c r="AF63" s="85">
        <v>293</v>
      </c>
      <c r="AG63" s="85">
        <v>293</v>
      </c>
      <c r="AI63" s="23"/>
      <c r="AJ63" s="23"/>
      <c r="AK63" s="23"/>
      <c r="AL63" s="23"/>
    </row>
    <row r="64" spans="3:38" ht="12.75" customHeight="1" hidden="1">
      <c r="C64" s="73"/>
      <c r="D64" s="73"/>
      <c r="E64" s="73"/>
      <c r="F64" s="73"/>
      <c r="G64" s="10"/>
      <c r="H64" s="74" t="s">
        <v>44</v>
      </c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5"/>
      <c r="U64" s="75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I64" s="19"/>
      <c r="AJ64" s="19"/>
      <c r="AK64" s="19"/>
      <c r="AL64" s="19"/>
    </row>
    <row r="65" spans="3:38" s="11" customFormat="1" ht="12.75" customHeight="1" hidden="1">
      <c r="C65" s="62" t="s">
        <v>45</v>
      </c>
      <c r="D65" s="62"/>
      <c r="E65" s="62"/>
      <c r="F65" s="62"/>
      <c r="G65" s="12"/>
      <c r="H65" s="63" t="s">
        <v>113</v>
      </c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4" t="s">
        <v>114</v>
      </c>
      <c r="U65" s="64"/>
      <c r="V65" s="65">
        <v>293</v>
      </c>
      <c r="W65" s="65">
        <v>293</v>
      </c>
      <c r="X65" s="65">
        <v>293</v>
      </c>
      <c r="Y65" s="65">
        <v>293</v>
      </c>
      <c r="Z65" s="65">
        <v>293</v>
      </c>
      <c r="AA65" s="65">
        <v>293</v>
      </c>
      <c r="AB65" s="65">
        <v>293</v>
      </c>
      <c r="AC65" s="65">
        <v>293</v>
      </c>
      <c r="AD65" s="65">
        <v>293</v>
      </c>
      <c r="AE65" s="65">
        <v>293</v>
      </c>
      <c r="AF65" s="65">
        <v>293</v>
      </c>
      <c r="AG65" s="65">
        <v>293</v>
      </c>
      <c r="AI65" s="28"/>
      <c r="AJ65" s="28"/>
      <c r="AK65" s="28"/>
      <c r="AL65" s="28"/>
    </row>
    <row r="66" spans="3:38" s="9" customFormat="1" ht="13.5" thickBot="1">
      <c r="C66" s="47" t="s">
        <v>36</v>
      </c>
      <c r="D66" s="47"/>
      <c r="E66" s="47"/>
      <c r="F66" s="47"/>
      <c r="G66" s="99" t="s">
        <v>115</v>
      </c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46" t="s">
        <v>116</v>
      </c>
      <c r="U66" s="46"/>
      <c r="V66" s="79">
        <f>37038+88353-14370</f>
        <v>111021</v>
      </c>
      <c r="W66" s="79"/>
      <c r="X66" s="79"/>
      <c r="Y66" s="79"/>
      <c r="Z66" s="79">
        <f>40205+89948-18573</f>
        <v>111580</v>
      </c>
      <c r="AA66" s="79">
        <v>21379</v>
      </c>
      <c r="AB66" s="79">
        <v>21379</v>
      </c>
      <c r="AC66" s="79">
        <v>21379</v>
      </c>
      <c r="AD66" s="85">
        <f>44346+88585-10693</f>
        <v>122238</v>
      </c>
      <c r="AE66" s="85"/>
      <c r="AF66" s="85"/>
      <c r="AG66" s="85"/>
      <c r="AI66" s="23"/>
      <c r="AJ66" s="23"/>
      <c r="AK66" s="23"/>
      <c r="AL66" s="23"/>
    </row>
    <row r="67" spans="3:38" s="9" customFormat="1" ht="13.5" thickBot="1">
      <c r="C67" s="41" t="s">
        <v>36</v>
      </c>
      <c r="D67" s="41"/>
      <c r="E67" s="41"/>
      <c r="F67" s="41"/>
      <c r="G67" s="42" t="s">
        <v>117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3" t="s">
        <v>118</v>
      </c>
      <c r="U67" s="43"/>
      <c r="V67" s="40">
        <f>V59+V62+V63+V66-235</f>
        <v>140310</v>
      </c>
      <c r="W67" s="40">
        <v>50764</v>
      </c>
      <c r="X67" s="40">
        <v>50764</v>
      </c>
      <c r="Y67" s="40">
        <v>50764</v>
      </c>
      <c r="Z67" s="40">
        <f>Z59+Z62+Z63+Z66-139</f>
        <v>140965</v>
      </c>
      <c r="AA67" s="40">
        <v>50764</v>
      </c>
      <c r="AB67" s="40">
        <v>50764</v>
      </c>
      <c r="AC67" s="40">
        <v>50764</v>
      </c>
      <c r="AD67" s="40">
        <f>AD59+AD62+AD63+AD66-230</f>
        <v>145657</v>
      </c>
      <c r="AE67" s="40">
        <v>50764</v>
      </c>
      <c r="AF67" s="40">
        <v>50764</v>
      </c>
      <c r="AG67" s="40">
        <v>50764</v>
      </c>
      <c r="AI67" s="23"/>
      <c r="AJ67" s="23"/>
      <c r="AK67" s="23"/>
      <c r="AL67" s="23"/>
    </row>
    <row r="68" spans="3:38" ht="12.75">
      <c r="C68" s="96"/>
      <c r="D68" s="96"/>
      <c r="E68" s="96"/>
      <c r="F68" s="96"/>
      <c r="G68" s="97" t="s">
        <v>119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0"/>
      <c r="U68" s="90"/>
      <c r="V68" s="91"/>
      <c r="W68" s="91"/>
      <c r="X68" s="91"/>
      <c r="Y68" s="91"/>
      <c r="Z68" s="98"/>
      <c r="AA68" s="98"/>
      <c r="AB68" s="98"/>
      <c r="AC68" s="98"/>
      <c r="AD68" s="84"/>
      <c r="AE68" s="84"/>
      <c r="AF68" s="84"/>
      <c r="AG68" s="84"/>
      <c r="AI68" s="19"/>
      <c r="AJ68" s="19"/>
      <c r="AK68" s="19"/>
      <c r="AL68" s="19"/>
    </row>
    <row r="69" spans="3:33" s="9" customFormat="1" ht="12.75">
      <c r="C69" s="94" t="s">
        <v>36</v>
      </c>
      <c r="D69" s="94"/>
      <c r="E69" s="94"/>
      <c r="F69" s="94"/>
      <c r="G69" s="95" t="s">
        <v>120</v>
      </c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62" t="s">
        <v>121</v>
      </c>
      <c r="U69" s="62"/>
      <c r="V69" s="80" t="s">
        <v>39</v>
      </c>
      <c r="W69" s="80"/>
      <c r="X69" s="80"/>
      <c r="Y69" s="80"/>
      <c r="Z69" s="86" t="s">
        <v>39</v>
      </c>
      <c r="AA69" s="86"/>
      <c r="AB69" s="86"/>
      <c r="AC69" s="86"/>
      <c r="AD69" s="87" t="s">
        <v>39</v>
      </c>
      <c r="AE69" s="87"/>
      <c r="AF69" s="87"/>
      <c r="AG69" s="87"/>
    </row>
    <row r="70" spans="3:33" s="9" customFormat="1" ht="12.75">
      <c r="C70" s="47" t="s">
        <v>36</v>
      </c>
      <c r="D70" s="47"/>
      <c r="E70" s="47"/>
      <c r="F70" s="47"/>
      <c r="G70" s="48" t="s">
        <v>122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6" t="s">
        <v>123</v>
      </c>
      <c r="U70" s="46"/>
      <c r="V70" s="79">
        <v>4397</v>
      </c>
      <c r="W70" s="79">
        <v>4397</v>
      </c>
      <c r="X70" s="79">
        <v>4397</v>
      </c>
      <c r="Y70" s="79">
        <v>4397</v>
      </c>
      <c r="Z70" s="85">
        <v>4397</v>
      </c>
      <c r="AA70" s="85">
        <v>4397</v>
      </c>
      <c r="AB70" s="85">
        <v>4397</v>
      </c>
      <c r="AC70" s="85">
        <v>4397</v>
      </c>
      <c r="AD70" s="92">
        <v>4397</v>
      </c>
      <c r="AE70" s="92">
        <v>4397</v>
      </c>
      <c r="AF70" s="92">
        <v>4397</v>
      </c>
      <c r="AG70" s="92">
        <v>4397</v>
      </c>
    </row>
    <row r="71" spans="3:33" s="9" customFormat="1" ht="12.75">
      <c r="C71" s="47" t="s">
        <v>36</v>
      </c>
      <c r="D71" s="47"/>
      <c r="E71" s="47"/>
      <c r="F71" s="47"/>
      <c r="G71" s="48" t="s">
        <v>124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6" t="s">
        <v>125</v>
      </c>
      <c r="U71" s="46"/>
      <c r="V71" s="50" t="s">
        <v>39</v>
      </c>
      <c r="W71" s="50"/>
      <c r="X71" s="50"/>
      <c r="Y71" s="50"/>
      <c r="Z71" s="93" t="s">
        <v>39</v>
      </c>
      <c r="AA71" s="93"/>
      <c r="AB71" s="93"/>
      <c r="AC71" s="93"/>
      <c r="AD71" s="58" t="s">
        <v>39</v>
      </c>
      <c r="AE71" s="58"/>
      <c r="AF71" s="58"/>
      <c r="AG71" s="58"/>
    </row>
    <row r="72" spans="3:33" s="9" customFormat="1" ht="12.75">
      <c r="C72" s="47" t="s">
        <v>36</v>
      </c>
      <c r="D72" s="47"/>
      <c r="E72" s="47"/>
      <c r="F72" s="47"/>
      <c r="G72" s="48" t="s">
        <v>126</v>
      </c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6" t="s">
        <v>127</v>
      </c>
      <c r="U72" s="46"/>
      <c r="V72" s="50" t="s">
        <v>39</v>
      </c>
      <c r="W72" s="50"/>
      <c r="X72" s="50"/>
      <c r="Y72" s="50"/>
      <c r="Z72" s="93" t="s">
        <v>39</v>
      </c>
      <c r="AA72" s="93"/>
      <c r="AB72" s="93"/>
      <c r="AC72" s="93"/>
      <c r="AD72" s="58" t="s">
        <v>39</v>
      </c>
      <c r="AE72" s="58"/>
      <c r="AF72" s="58"/>
      <c r="AG72" s="58"/>
    </row>
    <row r="73" spans="3:36" s="9" customFormat="1" ht="12.75">
      <c r="C73" s="41" t="s">
        <v>36</v>
      </c>
      <c r="D73" s="41"/>
      <c r="E73" s="41"/>
      <c r="F73" s="41"/>
      <c r="G73" s="42" t="s">
        <v>128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3" t="s">
        <v>129</v>
      </c>
      <c r="U73" s="43"/>
      <c r="V73" s="40">
        <v>4397</v>
      </c>
      <c r="W73" s="40">
        <v>4397</v>
      </c>
      <c r="X73" s="40">
        <v>4397</v>
      </c>
      <c r="Y73" s="40">
        <v>4397</v>
      </c>
      <c r="Z73" s="81">
        <v>4397</v>
      </c>
      <c r="AA73" s="81">
        <v>4397</v>
      </c>
      <c r="AB73" s="81">
        <v>4397</v>
      </c>
      <c r="AC73" s="81">
        <v>4397</v>
      </c>
      <c r="AD73" s="82">
        <v>4397</v>
      </c>
      <c r="AE73" s="82">
        <v>4397</v>
      </c>
      <c r="AF73" s="82">
        <v>4397</v>
      </c>
      <c r="AG73" s="82">
        <v>4397</v>
      </c>
      <c r="AI73" s="20"/>
      <c r="AJ73" s="20"/>
    </row>
    <row r="74" spans="3:33" ht="12.75">
      <c r="C74" s="88"/>
      <c r="D74" s="88"/>
      <c r="E74" s="88"/>
      <c r="F74" s="88"/>
      <c r="G74" s="89" t="s">
        <v>130</v>
      </c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90"/>
      <c r="U74" s="90"/>
      <c r="V74" s="91"/>
      <c r="W74" s="91"/>
      <c r="X74" s="91"/>
      <c r="Y74" s="91"/>
      <c r="Z74" s="83"/>
      <c r="AA74" s="83"/>
      <c r="AB74" s="83"/>
      <c r="AC74" s="83"/>
      <c r="AD74" s="84"/>
      <c r="AE74" s="84"/>
      <c r="AF74" s="84"/>
      <c r="AG74" s="84"/>
    </row>
    <row r="75" spans="3:33" s="9" customFormat="1" ht="12.75">
      <c r="C75" s="78" t="s">
        <v>36</v>
      </c>
      <c r="D75" s="78"/>
      <c r="E75" s="78"/>
      <c r="F75" s="78"/>
      <c r="G75" s="49" t="s">
        <v>120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62" t="s">
        <v>131</v>
      </c>
      <c r="U75" s="62"/>
      <c r="V75" s="80" t="s">
        <v>39</v>
      </c>
      <c r="W75" s="80"/>
      <c r="X75" s="80"/>
      <c r="Y75" s="80"/>
      <c r="Z75" s="86" t="s">
        <v>39</v>
      </c>
      <c r="AA75" s="86"/>
      <c r="AB75" s="86"/>
      <c r="AC75" s="86"/>
      <c r="AD75" s="87" t="s">
        <v>39</v>
      </c>
      <c r="AE75" s="87"/>
      <c r="AF75" s="87"/>
      <c r="AG75" s="87"/>
    </row>
    <row r="76" spans="3:33" s="9" customFormat="1" ht="12.75">
      <c r="C76" s="47" t="s">
        <v>36</v>
      </c>
      <c r="D76" s="47"/>
      <c r="E76" s="47"/>
      <c r="F76" s="47"/>
      <c r="G76" s="49" t="s">
        <v>132</v>
      </c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6" t="s">
        <v>133</v>
      </c>
      <c r="U76" s="46"/>
      <c r="V76" s="79">
        <f>758+19143-19134+39357</f>
        <v>40124</v>
      </c>
      <c r="W76" s="79">
        <v>1055</v>
      </c>
      <c r="X76" s="79">
        <v>1055</v>
      </c>
      <c r="Y76" s="79">
        <v>1055</v>
      </c>
      <c r="Z76" s="79">
        <f>1055+20298-20294+27733</f>
        <v>28792</v>
      </c>
      <c r="AA76" s="79">
        <v>1055</v>
      </c>
      <c r="AB76" s="79">
        <v>1055</v>
      </c>
      <c r="AC76" s="79">
        <v>1055</v>
      </c>
      <c r="AD76" s="85">
        <f>1072+9248-323-9554+65590</f>
        <v>66033</v>
      </c>
      <c r="AE76" s="85">
        <v>1072</v>
      </c>
      <c r="AF76" s="85">
        <v>1072</v>
      </c>
      <c r="AG76" s="85">
        <v>1072</v>
      </c>
    </row>
    <row r="77" spans="3:33" ht="12.75" customHeight="1" hidden="1">
      <c r="C77" s="73"/>
      <c r="D77" s="73"/>
      <c r="E77" s="73"/>
      <c r="F77" s="73"/>
      <c r="G77" s="10"/>
      <c r="H77" s="74" t="s">
        <v>44</v>
      </c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5"/>
      <c r="U77" s="75"/>
      <c r="V77" s="76"/>
      <c r="W77" s="76"/>
      <c r="X77" s="76"/>
      <c r="Y77" s="76"/>
      <c r="Z77" s="66"/>
      <c r="AA77" s="67"/>
      <c r="AB77" s="67"/>
      <c r="AC77" s="68"/>
      <c r="AD77" s="69"/>
      <c r="AE77" s="69"/>
      <c r="AF77" s="69"/>
      <c r="AG77" s="69"/>
    </row>
    <row r="78" spans="3:33" s="11" customFormat="1" ht="12.75" customHeight="1" hidden="1">
      <c r="C78" s="62" t="s">
        <v>45</v>
      </c>
      <c r="D78" s="62"/>
      <c r="E78" s="62"/>
      <c r="F78" s="62"/>
      <c r="G78" s="12"/>
      <c r="H78" s="63" t="s">
        <v>65</v>
      </c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4" t="s">
        <v>134</v>
      </c>
      <c r="U78" s="64"/>
      <c r="V78" s="65">
        <v>35</v>
      </c>
      <c r="W78" s="65">
        <v>35</v>
      </c>
      <c r="X78" s="65">
        <v>35</v>
      </c>
      <c r="Y78" s="65">
        <v>35</v>
      </c>
      <c r="Z78" s="70">
        <v>35</v>
      </c>
      <c r="AA78" s="71"/>
      <c r="AB78" s="71"/>
      <c r="AC78" s="72"/>
      <c r="AD78" s="54">
        <v>75</v>
      </c>
      <c r="AE78" s="54">
        <v>75</v>
      </c>
      <c r="AF78" s="54">
        <v>75</v>
      </c>
      <c r="AG78" s="54">
        <v>75</v>
      </c>
    </row>
    <row r="79" spans="3:33" s="11" customFormat="1" ht="12.75" customHeight="1" hidden="1">
      <c r="C79" s="62" t="s">
        <v>45</v>
      </c>
      <c r="D79" s="62"/>
      <c r="E79" s="62"/>
      <c r="F79" s="62"/>
      <c r="G79" s="12"/>
      <c r="H79" s="63" t="s">
        <v>67</v>
      </c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4" t="s">
        <v>135</v>
      </c>
      <c r="U79" s="64"/>
      <c r="V79" s="65">
        <v>369</v>
      </c>
      <c r="W79" s="65">
        <v>369</v>
      </c>
      <c r="X79" s="65">
        <v>369</v>
      </c>
      <c r="Y79" s="65">
        <v>369</v>
      </c>
      <c r="Z79" s="51">
        <v>369</v>
      </c>
      <c r="AA79" s="52"/>
      <c r="AB79" s="52"/>
      <c r="AC79" s="53"/>
      <c r="AD79" s="77" t="s">
        <v>73</v>
      </c>
      <c r="AE79" s="77"/>
      <c r="AF79" s="77"/>
      <c r="AG79" s="77"/>
    </row>
    <row r="80" spans="3:33" s="11" customFormat="1" ht="12.75" customHeight="1" hidden="1">
      <c r="C80" s="62" t="s">
        <v>45</v>
      </c>
      <c r="D80" s="62"/>
      <c r="E80" s="62"/>
      <c r="F80" s="62"/>
      <c r="G80" s="12"/>
      <c r="H80" s="63" t="s">
        <v>69</v>
      </c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4" t="s">
        <v>136</v>
      </c>
      <c r="U80" s="64"/>
      <c r="V80" s="65">
        <v>191</v>
      </c>
      <c r="W80" s="65">
        <v>191</v>
      </c>
      <c r="X80" s="65">
        <v>191</v>
      </c>
      <c r="Y80" s="65">
        <v>191</v>
      </c>
      <c r="Z80" s="51">
        <v>191</v>
      </c>
      <c r="AA80" s="52"/>
      <c r="AB80" s="52"/>
      <c r="AC80" s="53"/>
      <c r="AD80" s="54">
        <v>191</v>
      </c>
      <c r="AE80" s="54">
        <v>191</v>
      </c>
      <c r="AF80" s="54">
        <v>191</v>
      </c>
      <c r="AG80" s="54">
        <v>191</v>
      </c>
    </row>
    <row r="81" spans="3:33" s="11" customFormat="1" ht="12.75" customHeight="1" hidden="1">
      <c r="C81" s="62" t="s">
        <v>45</v>
      </c>
      <c r="D81" s="62"/>
      <c r="E81" s="62"/>
      <c r="F81" s="62"/>
      <c r="G81" s="12"/>
      <c r="H81" s="63" t="s">
        <v>80</v>
      </c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4" t="s">
        <v>137</v>
      </c>
      <c r="U81" s="64"/>
      <c r="V81" s="65">
        <v>460</v>
      </c>
      <c r="W81" s="65">
        <v>460</v>
      </c>
      <c r="X81" s="65">
        <v>460</v>
      </c>
      <c r="Y81" s="65">
        <v>460</v>
      </c>
      <c r="Z81" s="51">
        <v>460</v>
      </c>
      <c r="AA81" s="52"/>
      <c r="AB81" s="52"/>
      <c r="AC81" s="53"/>
      <c r="AD81" s="54">
        <v>1135</v>
      </c>
      <c r="AE81" s="54">
        <v>1135</v>
      </c>
      <c r="AF81" s="54">
        <v>1135</v>
      </c>
      <c r="AG81" s="54">
        <v>1135</v>
      </c>
    </row>
    <row r="82" spans="3:33" s="9" customFormat="1" ht="12.75">
      <c r="C82" s="47" t="s">
        <v>36</v>
      </c>
      <c r="D82" s="47"/>
      <c r="E82" s="47"/>
      <c r="F82" s="47"/>
      <c r="G82" s="49" t="s">
        <v>138</v>
      </c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6" t="s">
        <v>139</v>
      </c>
      <c r="U82" s="46"/>
      <c r="V82" s="50" t="s">
        <v>39</v>
      </c>
      <c r="W82" s="50"/>
      <c r="X82" s="50"/>
      <c r="Y82" s="50"/>
      <c r="Z82" s="55" t="s">
        <v>39</v>
      </c>
      <c r="AA82" s="56"/>
      <c r="AB82" s="56"/>
      <c r="AC82" s="57"/>
      <c r="AD82" s="58" t="s">
        <v>39</v>
      </c>
      <c r="AE82" s="58"/>
      <c r="AF82" s="58"/>
      <c r="AG82" s="58"/>
    </row>
    <row r="83" spans="3:33" s="9" customFormat="1" ht="12.75">
      <c r="C83" s="47" t="s">
        <v>36</v>
      </c>
      <c r="D83" s="47"/>
      <c r="E83" s="47"/>
      <c r="F83" s="47"/>
      <c r="G83" s="48" t="s">
        <v>124</v>
      </c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6" t="s">
        <v>140</v>
      </c>
      <c r="U83" s="46"/>
      <c r="V83" s="50" t="s">
        <v>39</v>
      </c>
      <c r="W83" s="50"/>
      <c r="X83" s="50"/>
      <c r="Y83" s="50"/>
      <c r="Z83" s="55" t="s">
        <v>39</v>
      </c>
      <c r="AA83" s="56"/>
      <c r="AB83" s="56"/>
      <c r="AC83" s="57"/>
      <c r="AD83" s="58" t="s">
        <v>39</v>
      </c>
      <c r="AE83" s="58"/>
      <c r="AF83" s="58"/>
      <c r="AG83" s="58"/>
    </row>
    <row r="84" spans="3:33" s="9" customFormat="1" ht="13.5" thickBot="1">
      <c r="C84" s="47" t="s">
        <v>36</v>
      </c>
      <c r="D84" s="47"/>
      <c r="E84" s="47"/>
      <c r="F84" s="47"/>
      <c r="G84" s="49" t="s">
        <v>126</v>
      </c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6" t="s">
        <v>141</v>
      </c>
      <c r="U84" s="46"/>
      <c r="V84" s="50" t="s">
        <v>39</v>
      </c>
      <c r="W84" s="50"/>
      <c r="X84" s="50"/>
      <c r="Y84" s="50"/>
      <c r="Z84" s="59" t="s">
        <v>39</v>
      </c>
      <c r="AA84" s="60"/>
      <c r="AB84" s="60"/>
      <c r="AC84" s="61"/>
      <c r="AD84" s="58" t="s">
        <v>39</v>
      </c>
      <c r="AE84" s="58"/>
      <c r="AF84" s="58"/>
      <c r="AG84" s="58"/>
    </row>
    <row r="85" spans="3:33" s="9" customFormat="1" ht="13.5" thickBot="1">
      <c r="C85" s="41" t="s">
        <v>36</v>
      </c>
      <c r="D85" s="41"/>
      <c r="E85" s="41"/>
      <c r="F85" s="41"/>
      <c r="G85" s="42" t="s">
        <v>142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3" t="s">
        <v>143</v>
      </c>
      <c r="U85" s="43"/>
      <c r="V85" s="39">
        <f>V76</f>
        <v>40124</v>
      </c>
      <c r="W85" s="39">
        <v>1055</v>
      </c>
      <c r="X85" s="39">
        <v>1055</v>
      </c>
      <c r="Y85" s="39">
        <v>1055</v>
      </c>
      <c r="Z85" s="39">
        <f>Z76</f>
        <v>28792</v>
      </c>
      <c r="AA85" s="39">
        <v>1055</v>
      </c>
      <c r="AB85" s="39">
        <v>1055</v>
      </c>
      <c r="AC85" s="39">
        <v>1055</v>
      </c>
      <c r="AD85" s="39">
        <f>AD76</f>
        <v>66033</v>
      </c>
      <c r="AE85" s="39">
        <v>1055</v>
      </c>
      <c r="AF85" s="39">
        <v>1055</v>
      </c>
      <c r="AG85" s="39">
        <v>1055</v>
      </c>
    </row>
    <row r="86" spans="3:33" s="9" customFormat="1" ht="13.5" thickBot="1">
      <c r="C86" s="44" t="s">
        <v>36</v>
      </c>
      <c r="D86" s="44"/>
      <c r="E86" s="44"/>
      <c r="F86" s="44"/>
      <c r="G86" s="45" t="s">
        <v>96</v>
      </c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6" t="s">
        <v>144</v>
      </c>
      <c r="U86" s="46"/>
      <c r="V86" s="40">
        <f>V67+V73+V85</f>
        <v>184831</v>
      </c>
      <c r="W86" s="40">
        <v>56216</v>
      </c>
      <c r="X86" s="40">
        <v>56216</v>
      </c>
      <c r="Y86" s="40">
        <v>56216</v>
      </c>
      <c r="Z86" s="40">
        <f>Z67+Z73+Z85</f>
        <v>174154</v>
      </c>
      <c r="AA86" s="40">
        <v>56216</v>
      </c>
      <c r="AB86" s="40">
        <v>56216</v>
      </c>
      <c r="AC86" s="40">
        <v>56216</v>
      </c>
      <c r="AD86" s="40">
        <f>AD67+AD73+AD85</f>
        <v>216087</v>
      </c>
      <c r="AE86" s="40">
        <v>56216</v>
      </c>
      <c r="AF86" s="40">
        <v>56216</v>
      </c>
      <c r="AG86" s="40">
        <v>56216</v>
      </c>
    </row>
    <row r="87" spans="37:40" ht="12" customHeight="1">
      <c r="AK87" s="21"/>
      <c r="AM87" s="21"/>
      <c r="AN87" s="21"/>
    </row>
    <row r="88" spans="2:33" ht="27" customHeight="1">
      <c r="B88" s="9" t="s">
        <v>145</v>
      </c>
      <c r="G88" s="37"/>
      <c r="H88" s="37"/>
      <c r="I88" s="37"/>
      <c r="J88" s="16"/>
      <c r="K88" s="38" t="s">
        <v>146</v>
      </c>
      <c r="L88" s="38"/>
      <c r="M88" s="38"/>
      <c r="N88" s="38"/>
      <c r="O88" s="38"/>
      <c r="P88" s="38"/>
      <c r="Q88" s="38"/>
      <c r="S88" s="35" t="s">
        <v>147</v>
      </c>
      <c r="T88" s="35"/>
      <c r="U88" s="35"/>
      <c r="V88" s="35"/>
      <c r="W88" s="37"/>
      <c r="X88" s="37"/>
      <c r="Y88" s="37"/>
      <c r="Z88" s="16"/>
      <c r="AA88" s="38" t="s">
        <v>148</v>
      </c>
      <c r="AB88" s="38"/>
      <c r="AC88" s="38"/>
      <c r="AD88" s="38"/>
      <c r="AE88" s="38"/>
      <c r="AF88" s="38"/>
      <c r="AG88" s="38"/>
    </row>
    <row r="89" spans="7:35" ht="17.25" customHeight="1">
      <c r="G89" s="36" t="s">
        <v>149</v>
      </c>
      <c r="H89" s="36"/>
      <c r="I89" s="36"/>
      <c r="J89" s="17"/>
      <c r="K89" s="36" t="s">
        <v>150</v>
      </c>
      <c r="L89" s="36"/>
      <c r="M89" s="36"/>
      <c r="N89" s="36"/>
      <c r="O89" s="36"/>
      <c r="P89" s="36"/>
      <c r="Q89" s="36"/>
      <c r="R89" s="17"/>
      <c r="S89" s="17"/>
      <c r="T89" s="17"/>
      <c r="U89" s="17"/>
      <c r="W89" s="36" t="s">
        <v>149</v>
      </c>
      <c r="X89" s="36"/>
      <c r="Y89" s="36"/>
      <c r="Z89" s="17"/>
      <c r="AA89" s="36" t="s">
        <v>150</v>
      </c>
      <c r="AB89" s="36"/>
      <c r="AC89" s="36"/>
      <c r="AD89" s="36"/>
      <c r="AE89" s="36"/>
      <c r="AF89" s="36"/>
      <c r="AG89" s="36"/>
      <c r="AI89" s="21"/>
    </row>
    <row r="90" ht="11.25">
      <c r="AI90" s="21"/>
    </row>
    <row r="91" spans="2:35" ht="11.25" customHeight="1">
      <c r="B91" s="31" t="s">
        <v>156</v>
      </c>
      <c r="C91" s="31"/>
      <c r="D91" s="31"/>
      <c r="E91" s="31"/>
      <c r="F91" s="31"/>
      <c r="G91" s="31"/>
      <c r="AI91" s="21"/>
    </row>
    <row r="92" ht="12" customHeight="1"/>
    <row r="93" ht="12" customHeight="1"/>
    <row r="94" ht="12" customHeight="1"/>
    <row r="95" ht="12" customHeight="1"/>
    <row r="96" ht="12" customHeight="1">
      <c r="AL96" t="s">
        <v>155</v>
      </c>
    </row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sheetProtection/>
  <mergeCells count="433">
    <mergeCell ref="H3:X3"/>
    <mergeCell ref="H4:X4"/>
    <mergeCell ref="AB4:AG4"/>
    <mergeCell ref="AB5:AG5"/>
    <mergeCell ref="AB6:AC6"/>
    <mergeCell ref="AD6:AE6"/>
    <mergeCell ref="AF6:AG6"/>
    <mergeCell ref="F7:X7"/>
    <mergeCell ref="AB7:AG7"/>
    <mergeCell ref="AB8:AG8"/>
    <mergeCell ref="H9:X9"/>
    <mergeCell ref="AB9:AG9"/>
    <mergeCell ref="AB10:AD11"/>
    <mergeCell ref="AE10:AG11"/>
    <mergeCell ref="B11:L11"/>
    <mergeCell ref="N11:U11"/>
    <mergeCell ref="H12:N12"/>
    <mergeCell ref="AB12:AG12"/>
    <mergeCell ref="B14:Z14"/>
    <mergeCell ref="C19:F19"/>
    <mergeCell ref="G19:S19"/>
    <mergeCell ref="T19:U19"/>
    <mergeCell ref="V19:Y19"/>
    <mergeCell ref="Z19:AC19"/>
    <mergeCell ref="AD19:AG19"/>
    <mergeCell ref="C20:F20"/>
    <mergeCell ref="G20:S20"/>
    <mergeCell ref="T20:U20"/>
    <mergeCell ref="V20:Y20"/>
    <mergeCell ref="Z22:AC22"/>
    <mergeCell ref="AD22:AG22"/>
    <mergeCell ref="C21:F21"/>
    <mergeCell ref="G21:S21"/>
    <mergeCell ref="T21:U21"/>
    <mergeCell ref="V21:Y21"/>
    <mergeCell ref="Z20:AC20"/>
    <mergeCell ref="AD20:AG20"/>
    <mergeCell ref="Z21:AC21"/>
    <mergeCell ref="AD21:AG21"/>
    <mergeCell ref="Z23:AC23"/>
    <mergeCell ref="AD23:AG23"/>
    <mergeCell ref="C22:F22"/>
    <mergeCell ref="G22:S22"/>
    <mergeCell ref="C23:F23"/>
    <mergeCell ref="G23:S23"/>
    <mergeCell ref="T23:U23"/>
    <mergeCell ref="V23:Y23"/>
    <mergeCell ref="T22:U22"/>
    <mergeCell ref="V22:Y22"/>
    <mergeCell ref="C24:F24"/>
    <mergeCell ref="G24:S24"/>
    <mergeCell ref="T24:U24"/>
    <mergeCell ref="V24:Y24"/>
    <mergeCell ref="Z26:AC26"/>
    <mergeCell ref="AD26:AG26"/>
    <mergeCell ref="C25:F25"/>
    <mergeCell ref="H25:S25"/>
    <mergeCell ref="T25:U25"/>
    <mergeCell ref="V25:Y25"/>
    <mergeCell ref="Z24:AC24"/>
    <mergeCell ref="AD24:AG24"/>
    <mergeCell ref="Z25:AC25"/>
    <mergeCell ref="AD25:AG25"/>
    <mergeCell ref="Z27:AC27"/>
    <mergeCell ref="AD27:AG27"/>
    <mergeCell ref="C26:F26"/>
    <mergeCell ref="H26:S26"/>
    <mergeCell ref="C27:F27"/>
    <mergeCell ref="G27:S27"/>
    <mergeCell ref="T27:U27"/>
    <mergeCell ref="V27:Y27"/>
    <mergeCell ref="T26:U26"/>
    <mergeCell ref="V26:Y26"/>
    <mergeCell ref="C28:F28"/>
    <mergeCell ref="G28:S28"/>
    <mergeCell ref="T28:U28"/>
    <mergeCell ref="V28:Y28"/>
    <mergeCell ref="Z30:AC30"/>
    <mergeCell ref="AD30:AG30"/>
    <mergeCell ref="C29:F29"/>
    <mergeCell ref="G29:S29"/>
    <mergeCell ref="T29:U29"/>
    <mergeCell ref="V29:Y29"/>
    <mergeCell ref="Z28:AC28"/>
    <mergeCell ref="AD28:AG28"/>
    <mergeCell ref="Z29:AC29"/>
    <mergeCell ref="AD29:AG29"/>
    <mergeCell ref="Z31:AC31"/>
    <mergeCell ref="AD31:AG31"/>
    <mergeCell ref="C30:F30"/>
    <mergeCell ref="G30:S30"/>
    <mergeCell ref="C31:F31"/>
    <mergeCell ref="G31:S31"/>
    <mergeCell ref="T31:U31"/>
    <mergeCell ref="V31:Y31"/>
    <mergeCell ref="T30:U30"/>
    <mergeCell ref="V30:Y30"/>
    <mergeCell ref="C32:F32"/>
    <mergeCell ref="G32:S32"/>
    <mergeCell ref="T32:U32"/>
    <mergeCell ref="V32:Y32"/>
    <mergeCell ref="Z34:AC34"/>
    <mergeCell ref="AD34:AG34"/>
    <mergeCell ref="C33:F33"/>
    <mergeCell ref="G33:S33"/>
    <mergeCell ref="T33:U33"/>
    <mergeCell ref="V33:Y33"/>
    <mergeCell ref="Z32:AC32"/>
    <mergeCell ref="AD32:AG32"/>
    <mergeCell ref="Z33:AC33"/>
    <mergeCell ref="AD33:AG33"/>
    <mergeCell ref="Z35:AC35"/>
    <mergeCell ref="AD35:AG35"/>
    <mergeCell ref="C34:F34"/>
    <mergeCell ref="G34:S34"/>
    <mergeCell ref="C35:F35"/>
    <mergeCell ref="G35:S35"/>
    <mergeCell ref="T35:U35"/>
    <mergeCell ref="V35:Y35"/>
    <mergeCell ref="T34:U34"/>
    <mergeCell ref="V34:Y34"/>
    <mergeCell ref="C36:F36"/>
    <mergeCell ref="H36:S36"/>
    <mergeCell ref="T36:U36"/>
    <mergeCell ref="V36:Y36"/>
    <mergeCell ref="Z38:AC38"/>
    <mergeCell ref="AD38:AG38"/>
    <mergeCell ref="C37:F37"/>
    <mergeCell ref="H37:S37"/>
    <mergeCell ref="T37:U37"/>
    <mergeCell ref="V37:Y37"/>
    <mergeCell ref="Z36:AC36"/>
    <mergeCell ref="AD36:AG36"/>
    <mergeCell ref="Z37:AC37"/>
    <mergeCell ref="AD37:AG37"/>
    <mergeCell ref="Z39:AC39"/>
    <mergeCell ref="AD39:AG39"/>
    <mergeCell ref="C38:F38"/>
    <mergeCell ref="H38:S38"/>
    <mergeCell ref="C39:F39"/>
    <mergeCell ref="H39:S39"/>
    <mergeCell ref="T39:U39"/>
    <mergeCell ref="V39:Y39"/>
    <mergeCell ref="T38:U38"/>
    <mergeCell ref="V38:Y38"/>
    <mergeCell ref="C40:F40"/>
    <mergeCell ref="H40:S40"/>
    <mergeCell ref="T40:U40"/>
    <mergeCell ref="V40:Y40"/>
    <mergeCell ref="Z42:AC42"/>
    <mergeCell ref="AD42:AG42"/>
    <mergeCell ref="C41:F41"/>
    <mergeCell ref="H41:S41"/>
    <mergeCell ref="T41:U41"/>
    <mergeCell ref="V41:Y41"/>
    <mergeCell ref="Z40:AC40"/>
    <mergeCell ref="AD40:AG40"/>
    <mergeCell ref="Z41:AC41"/>
    <mergeCell ref="AD41:AG41"/>
    <mergeCell ref="Z43:AC43"/>
    <mergeCell ref="AD43:AG43"/>
    <mergeCell ref="C42:F42"/>
    <mergeCell ref="H42:S42"/>
    <mergeCell ref="C43:F43"/>
    <mergeCell ref="H43:S43"/>
    <mergeCell ref="T43:U43"/>
    <mergeCell ref="V43:Y43"/>
    <mergeCell ref="T42:U42"/>
    <mergeCell ref="V42:Y42"/>
    <mergeCell ref="C44:F44"/>
    <mergeCell ref="H44:S44"/>
    <mergeCell ref="T44:U44"/>
    <mergeCell ref="V44:Y44"/>
    <mergeCell ref="Z46:AC46"/>
    <mergeCell ref="AD46:AG46"/>
    <mergeCell ref="C45:F45"/>
    <mergeCell ref="G45:S45"/>
    <mergeCell ref="T45:U45"/>
    <mergeCell ref="V45:Y45"/>
    <mergeCell ref="Z44:AC44"/>
    <mergeCell ref="AD44:AG44"/>
    <mergeCell ref="Z45:AC45"/>
    <mergeCell ref="AD45:AG45"/>
    <mergeCell ref="Z47:AC47"/>
    <mergeCell ref="AD47:AG47"/>
    <mergeCell ref="C46:F46"/>
    <mergeCell ref="H46:S46"/>
    <mergeCell ref="C47:F47"/>
    <mergeCell ref="H47:S47"/>
    <mergeCell ref="T47:U47"/>
    <mergeCell ref="V47:Y47"/>
    <mergeCell ref="T46:U46"/>
    <mergeCell ref="V46:Y46"/>
    <mergeCell ref="C48:F48"/>
    <mergeCell ref="H48:S48"/>
    <mergeCell ref="T48:U48"/>
    <mergeCell ref="V48:Y48"/>
    <mergeCell ref="Z50:AC50"/>
    <mergeCell ref="AD50:AG50"/>
    <mergeCell ref="C49:F49"/>
    <mergeCell ref="G49:S49"/>
    <mergeCell ref="T49:U49"/>
    <mergeCell ref="V49:Y49"/>
    <mergeCell ref="Z48:AC48"/>
    <mergeCell ref="AD48:AG48"/>
    <mergeCell ref="Z49:AC49"/>
    <mergeCell ref="AD49:AG49"/>
    <mergeCell ref="Z51:AC51"/>
    <mergeCell ref="AD51:AG51"/>
    <mergeCell ref="C50:F50"/>
    <mergeCell ref="H50:S50"/>
    <mergeCell ref="C51:F51"/>
    <mergeCell ref="H51:S51"/>
    <mergeCell ref="T51:U51"/>
    <mergeCell ref="V51:Y51"/>
    <mergeCell ref="T50:U50"/>
    <mergeCell ref="V50:Y50"/>
    <mergeCell ref="C52:F52"/>
    <mergeCell ref="G52:S52"/>
    <mergeCell ref="T52:U52"/>
    <mergeCell ref="V52:Y52"/>
    <mergeCell ref="Z54:AC54"/>
    <mergeCell ref="AD54:AG54"/>
    <mergeCell ref="C53:F53"/>
    <mergeCell ref="G53:S53"/>
    <mergeCell ref="T53:U53"/>
    <mergeCell ref="V53:Y53"/>
    <mergeCell ref="Z52:AC52"/>
    <mergeCell ref="AD52:AG52"/>
    <mergeCell ref="Z53:AC53"/>
    <mergeCell ref="AD53:AG53"/>
    <mergeCell ref="Z56:AC56"/>
    <mergeCell ref="AD56:AG56"/>
    <mergeCell ref="C54:F54"/>
    <mergeCell ref="G54:S54"/>
    <mergeCell ref="C56:F56"/>
    <mergeCell ref="G56:S56"/>
    <mergeCell ref="T56:U56"/>
    <mergeCell ref="V56:Y56"/>
    <mergeCell ref="T54:U54"/>
    <mergeCell ref="V54:Y54"/>
    <mergeCell ref="C57:F57"/>
    <mergeCell ref="G57:S57"/>
    <mergeCell ref="T57:U57"/>
    <mergeCell ref="V57:Y57"/>
    <mergeCell ref="Z59:AC59"/>
    <mergeCell ref="AD59:AG59"/>
    <mergeCell ref="C58:F58"/>
    <mergeCell ref="G58:S58"/>
    <mergeCell ref="T58:U58"/>
    <mergeCell ref="V58:Y58"/>
    <mergeCell ref="Z57:AC57"/>
    <mergeCell ref="AD57:AG57"/>
    <mergeCell ref="Z58:AC58"/>
    <mergeCell ref="AD58:AG58"/>
    <mergeCell ref="Z60:AC60"/>
    <mergeCell ref="AD60:AG60"/>
    <mergeCell ref="C59:F59"/>
    <mergeCell ref="G59:S59"/>
    <mergeCell ref="C60:F60"/>
    <mergeCell ref="G60:S60"/>
    <mergeCell ref="T60:U60"/>
    <mergeCell ref="V60:Y60"/>
    <mergeCell ref="T59:U59"/>
    <mergeCell ref="V59:Y59"/>
    <mergeCell ref="C61:F61"/>
    <mergeCell ref="G61:S61"/>
    <mergeCell ref="T61:U61"/>
    <mergeCell ref="V61:Y61"/>
    <mergeCell ref="Z63:AC63"/>
    <mergeCell ref="AD63:AG63"/>
    <mergeCell ref="C62:F62"/>
    <mergeCell ref="G62:S62"/>
    <mergeCell ref="T62:U62"/>
    <mergeCell ref="V62:Y62"/>
    <mergeCell ref="Z61:AC61"/>
    <mergeCell ref="AD61:AG61"/>
    <mergeCell ref="Z62:AC62"/>
    <mergeCell ref="AD62:AG62"/>
    <mergeCell ref="Z64:AC64"/>
    <mergeCell ref="AD64:AG64"/>
    <mergeCell ref="C63:F63"/>
    <mergeCell ref="G63:S63"/>
    <mergeCell ref="C64:F64"/>
    <mergeCell ref="H64:S64"/>
    <mergeCell ref="T64:U64"/>
    <mergeCell ref="V64:Y64"/>
    <mergeCell ref="T63:U63"/>
    <mergeCell ref="V63:Y63"/>
    <mergeCell ref="C65:F65"/>
    <mergeCell ref="H65:S65"/>
    <mergeCell ref="T65:U65"/>
    <mergeCell ref="V65:Y65"/>
    <mergeCell ref="Z67:AC67"/>
    <mergeCell ref="AD67:AG67"/>
    <mergeCell ref="C66:F66"/>
    <mergeCell ref="G66:S66"/>
    <mergeCell ref="T66:U66"/>
    <mergeCell ref="V66:Y66"/>
    <mergeCell ref="Z65:AC65"/>
    <mergeCell ref="AD65:AG65"/>
    <mergeCell ref="Z66:AC66"/>
    <mergeCell ref="AD66:AG66"/>
    <mergeCell ref="Z68:AC68"/>
    <mergeCell ref="AD68:AG68"/>
    <mergeCell ref="C67:F67"/>
    <mergeCell ref="G67:S67"/>
    <mergeCell ref="C68:F68"/>
    <mergeCell ref="G68:S68"/>
    <mergeCell ref="T68:U68"/>
    <mergeCell ref="V68:Y68"/>
    <mergeCell ref="T67:U67"/>
    <mergeCell ref="V67:Y67"/>
    <mergeCell ref="C69:F69"/>
    <mergeCell ref="G69:S69"/>
    <mergeCell ref="T69:U69"/>
    <mergeCell ref="V69:Y69"/>
    <mergeCell ref="Z71:AC71"/>
    <mergeCell ref="AD71:AG71"/>
    <mergeCell ref="C70:F70"/>
    <mergeCell ref="G70:S70"/>
    <mergeCell ref="T70:U70"/>
    <mergeCell ref="V70:Y70"/>
    <mergeCell ref="Z69:AC69"/>
    <mergeCell ref="AD69:AG69"/>
    <mergeCell ref="Z70:AC70"/>
    <mergeCell ref="AD70:AG70"/>
    <mergeCell ref="Z72:AC72"/>
    <mergeCell ref="AD72:AG72"/>
    <mergeCell ref="C71:F71"/>
    <mergeCell ref="G71:S71"/>
    <mergeCell ref="C72:F72"/>
    <mergeCell ref="G72:S72"/>
    <mergeCell ref="T72:U72"/>
    <mergeCell ref="V72:Y72"/>
    <mergeCell ref="T71:U71"/>
    <mergeCell ref="V71:Y71"/>
    <mergeCell ref="C73:F73"/>
    <mergeCell ref="G73:S73"/>
    <mergeCell ref="T73:U73"/>
    <mergeCell ref="V73:Y73"/>
    <mergeCell ref="Z75:AC75"/>
    <mergeCell ref="AD75:AG75"/>
    <mergeCell ref="C74:F74"/>
    <mergeCell ref="G74:S74"/>
    <mergeCell ref="T74:U74"/>
    <mergeCell ref="V74:Y74"/>
    <mergeCell ref="Z73:AC73"/>
    <mergeCell ref="AD73:AG73"/>
    <mergeCell ref="Z74:AC74"/>
    <mergeCell ref="AD74:AG74"/>
    <mergeCell ref="Z76:AC76"/>
    <mergeCell ref="AD76:AG76"/>
    <mergeCell ref="C75:F75"/>
    <mergeCell ref="G75:S75"/>
    <mergeCell ref="C76:F76"/>
    <mergeCell ref="G76:S76"/>
    <mergeCell ref="T76:U76"/>
    <mergeCell ref="V76:Y76"/>
    <mergeCell ref="T75:U75"/>
    <mergeCell ref="V75:Y75"/>
    <mergeCell ref="C77:F77"/>
    <mergeCell ref="H77:S77"/>
    <mergeCell ref="T77:U77"/>
    <mergeCell ref="V77:Y77"/>
    <mergeCell ref="Z79:AC79"/>
    <mergeCell ref="AD79:AG79"/>
    <mergeCell ref="C78:F78"/>
    <mergeCell ref="H78:S78"/>
    <mergeCell ref="T78:U78"/>
    <mergeCell ref="V78:Y78"/>
    <mergeCell ref="Z77:AC77"/>
    <mergeCell ref="AD77:AG77"/>
    <mergeCell ref="Z78:AC78"/>
    <mergeCell ref="AD78:AG78"/>
    <mergeCell ref="Z80:AC80"/>
    <mergeCell ref="AD80:AG80"/>
    <mergeCell ref="C79:F79"/>
    <mergeCell ref="H79:S79"/>
    <mergeCell ref="C80:F80"/>
    <mergeCell ref="H80:S80"/>
    <mergeCell ref="T80:U80"/>
    <mergeCell ref="V80:Y80"/>
    <mergeCell ref="T79:U79"/>
    <mergeCell ref="V79:Y79"/>
    <mergeCell ref="C81:F81"/>
    <mergeCell ref="H81:S81"/>
    <mergeCell ref="T81:U81"/>
    <mergeCell ref="V81:Y81"/>
    <mergeCell ref="Z83:AC83"/>
    <mergeCell ref="AD83:AG83"/>
    <mergeCell ref="C82:F82"/>
    <mergeCell ref="G82:S82"/>
    <mergeCell ref="T82:U82"/>
    <mergeCell ref="V82:Y82"/>
    <mergeCell ref="Z81:AC81"/>
    <mergeCell ref="AD81:AG81"/>
    <mergeCell ref="Z82:AC82"/>
    <mergeCell ref="AD82:AG82"/>
    <mergeCell ref="Z84:AC84"/>
    <mergeCell ref="AD84:AG84"/>
    <mergeCell ref="C83:F83"/>
    <mergeCell ref="G83:S83"/>
    <mergeCell ref="C84:F84"/>
    <mergeCell ref="G84:S84"/>
    <mergeCell ref="T84:U84"/>
    <mergeCell ref="V84:Y84"/>
    <mergeCell ref="T83:U83"/>
    <mergeCell ref="V83:Y83"/>
    <mergeCell ref="C85:F85"/>
    <mergeCell ref="G85:S85"/>
    <mergeCell ref="T85:U85"/>
    <mergeCell ref="V85:Y85"/>
    <mergeCell ref="C86:F86"/>
    <mergeCell ref="G86:S86"/>
    <mergeCell ref="T86:U86"/>
    <mergeCell ref="V86:Y86"/>
    <mergeCell ref="W88:Y88"/>
    <mergeCell ref="AA88:AG88"/>
    <mergeCell ref="Z85:AC85"/>
    <mergeCell ref="AD85:AG85"/>
    <mergeCell ref="Z86:AC86"/>
    <mergeCell ref="AD86:AG86"/>
    <mergeCell ref="B91:G91"/>
    <mergeCell ref="B9:G9"/>
    <mergeCell ref="Y9:AA9"/>
    <mergeCell ref="S88:V88"/>
    <mergeCell ref="G89:I89"/>
    <mergeCell ref="K89:Q89"/>
    <mergeCell ref="W89:Y89"/>
    <mergeCell ref="AA89:AG89"/>
    <mergeCell ref="G88:I88"/>
    <mergeCell ref="K88:Q88"/>
  </mergeCells>
  <printOptions/>
  <pageMargins left="0.7874015748031497" right="0.7874015748031497" top="0.984251968503937" bottom="0.984251968503937" header="0.5118110236220472" footer="0.5118110236220472"/>
  <pageSetup fitToHeight="2" fitToWidth="1" horizontalDpi="600" verticalDpi="600" orientation="portrait" paperSize="9" scale="67" r:id="rId2"/>
  <rowBreaks count="1" manualBreakCount="1">
    <brk id="54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vera</cp:lastModifiedBy>
  <cp:lastPrinted>2012-08-15T08:13:53Z</cp:lastPrinted>
  <dcterms:modified xsi:type="dcterms:W3CDTF">2012-08-17T05:04:05Z</dcterms:modified>
  <cp:category/>
  <cp:version/>
  <cp:contentType/>
  <cp:contentStatus/>
</cp:coreProperties>
</file>